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PL" sheetId="1" r:id="rId1"/>
    <sheet name="BS" sheetId="2" r:id="rId2"/>
    <sheet name="CF" sheetId="3" r:id="rId3"/>
    <sheet name="Equity" sheetId="4" r:id="rId4"/>
    <sheet name="Notes" sheetId="5" r:id="rId5"/>
  </sheets>
  <externalReferences>
    <externalReference r:id="rId8"/>
    <externalReference r:id="rId9"/>
    <externalReference r:id="rId10"/>
  </externalReferences>
  <definedNames>
    <definedName name="_xlnm.Print_Area" localSheetId="1">'BS'!$A$1:$F$65</definedName>
    <definedName name="_xlnm.Print_Area" localSheetId="2">'CF'!$A$1:$E$67</definedName>
    <definedName name="_xlnm.Print_Area" localSheetId="3">'Equity'!$A$1:$L$77</definedName>
    <definedName name="_xlnm.Print_Area" localSheetId="4">'Notes'!$A$1:$O$299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<sst xmlns="http://schemas.openxmlformats.org/spreadsheetml/2006/main" count="548" uniqueCount="380">
  <si>
    <t>(Company no. 63026-U)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</si>
  <si>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</si>
  <si>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</si>
  <si>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</si>
  <si>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</si>
  <si>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</si>
  <si>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</si>
  <si>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</si>
  <si>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RM'000</t>
  </si>
  <si>
    <t>1</t>
  </si>
  <si>
    <t>Revenue</t>
  </si>
  <si>
    <t>Operating expenses</t>
  </si>
  <si>
    <t xml:space="preserve">Other income </t>
  </si>
  <si>
    <t>Finance costs</t>
  </si>
  <si>
    <t>Income tax expense</t>
  </si>
  <si>
    <t>Attributable to:</t>
  </si>
  <si>
    <t>(a)</t>
  </si>
  <si>
    <t>Earnings per share attributable to</t>
  </si>
  <si>
    <t>(i)</t>
  </si>
  <si>
    <t>Basic (sen)</t>
  </si>
  <si>
    <t>(ii)</t>
  </si>
  <si>
    <t>Fully diluted (sen)</t>
  </si>
  <si>
    <t xml:space="preserve">Condensed Consolidated Balance Sheet </t>
  </si>
  <si>
    <t>(UNAUDITED)</t>
  </si>
  <si>
    <t>(AUDITED)</t>
  </si>
  <si>
    <t>AS AT END OF</t>
  </si>
  <si>
    <t>AS AT PRECEDING</t>
  </si>
  <si>
    <t>CURRENT QUARTER</t>
  </si>
  <si>
    <t>FINANCIAL YEAR END</t>
  </si>
  <si>
    <t>ASSETS</t>
  </si>
  <si>
    <t>Non-Current Assets</t>
  </si>
  <si>
    <t>Property, plant and equipment</t>
  </si>
  <si>
    <t>Land held for property development</t>
  </si>
  <si>
    <t>Investment Properties</t>
  </si>
  <si>
    <t>Investment in associates</t>
  </si>
  <si>
    <t>Long term investments</t>
  </si>
  <si>
    <t>Long term receivable</t>
  </si>
  <si>
    <t>Deferred tax assets</t>
  </si>
  <si>
    <t>Current Assets</t>
  </si>
  <si>
    <t>Property development costs</t>
  </si>
  <si>
    <t>Inventories</t>
  </si>
  <si>
    <t>Trade and other receivables</t>
  </si>
  <si>
    <t>Short term investments</t>
  </si>
  <si>
    <t>Cash and bank balances</t>
  </si>
  <si>
    <t>TOTAL ASSETS</t>
  </si>
  <si>
    <t>EQUITY AND LIABILITIES</t>
  </si>
  <si>
    <t>Equity attributable to equity holders of the parent</t>
  </si>
  <si>
    <t>Share Capital</t>
  </si>
  <si>
    <t xml:space="preserve">"B" Class Redeemable Convertible Cumulative </t>
  </si>
  <si>
    <t>Preference Shares ("RCCPS-B")</t>
  </si>
  <si>
    <t>Irredeemable Convertible Bonds ("ICB")</t>
  </si>
  <si>
    <t>Reserves</t>
  </si>
  <si>
    <t>Total equity</t>
  </si>
  <si>
    <t>Non-Current Liabilities</t>
  </si>
  <si>
    <t>Long term liabilities</t>
  </si>
  <si>
    <t>Deferred tax liabilities</t>
  </si>
  <si>
    <t>Current Liabilities</t>
  </si>
  <si>
    <t xml:space="preserve">Trade and other payables </t>
  </si>
  <si>
    <t>Borrowings</t>
  </si>
  <si>
    <t>Taxation</t>
  </si>
  <si>
    <t>Total Liabilities</t>
  </si>
  <si>
    <t xml:space="preserve">TOTAL EQUITY AND LIABILITIES </t>
  </si>
  <si>
    <t xml:space="preserve">Net assets per share attributable to ordinary equity </t>
  </si>
  <si>
    <t>holders of the Company (RM)</t>
  </si>
  <si>
    <t>OLYMPIA INDUSTRIES BERHAD</t>
  </si>
  <si>
    <t>Condensed Consolidated Statements of Changes in Equity</t>
  </si>
  <si>
    <t xml:space="preserve">Minority </t>
  </si>
  <si>
    <t xml:space="preserve">Total </t>
  </si>
  <si>
    <t>Share</t>
  </si>
  <si>
    <t>Merger</t>
  </si>
  <si>
    <t>Accumulated</t>
  </si>
  <si>
    <t>Total</t>
  </si>
  <si>
    <t>Equity</t>
  </si>
  <si>
    <t>Capital</t>
  </si>
  <si>
    <t>*Reserves</t>
  </si>
  <si>
    <t>Deficit</t>
  </si>
  <si>
    <t>Losses</t>
  </si>
  <si>
    <t>At 1 July 2007</t>
  </si>
  <si>
    <t>Revaluation</t>
  </si>
  <si>
    <t>Foreign</t>
  </si>
  <si>
    <t>Reserve</t>
  </si>
  <si>
    <t>Premium</t>
  </si>
  <si>
    <t>Exchange</t>
  </si>
  <si>
    <t>**Capital</t>
  </si>
  <si>
    <t xml:space="preserve">* </t>
  </si>
  <si>
    <t>The above reserves are not distributable by way of dividends.</t>
  </si>
  <si>
    <t>**</t>
  </si>
  <si>
    <t>The capital reserve arose from the issuance of shares in a subsidiary at a premium to minority shareholders.</t>
  </si>
  <si>
    <t>Condensed Consolidated Cash Flow Statement</t>
  </si>
  <si>
    <t xml:space="preserve"> </t>
  </si>
  <si>
    <t>CASH FLOWS FROM OPERATING ACTIVITIES</t>
  </si>
  <si>
    <t>Interest received</t>
  </si>
  <si>
    <t>Other non-cash items</t>
  </si>
  <si>
    <t>Operating profit before changes in working capital</t>
  </si>
  <si>
    <t>Changes in property development costs</t>
  </si>
  <si>
    <t>Changes in inventories</t>
  </si>
  <si>
    <t>Changes in receivables</t>
  </si>
  <si>
    <t>Changes in payables</t>
  </si>
  <si>
    <t>Tax paid</t>
  </si>
  <si>
    <t>CASH FLOWS FROM INVESTING ACTIVITIES</t>
  </si>
  <si>
    <t>Proceeds from disposal of short term investments</t>
  </si>
  <si>
    <t>CASH FLOWS FROM FINANCING ACTIVITIES</t>
  </si>
  <si>
    <t>Repayment of borrowings</t>
  </si>
  <si>
    <t>Interest paid</t>
  </si>
  <si>
    <t>Net Change in Cash &amp; Cash Equivalents</t>
  </si>
  <si>
    <t>Cash &amp; cash equivalents at the end of the financial period comprise the following:</t>
  </si>
  <si>
    <t>Deposits with financial institutions</t>
  </si>
  <si>
    <t>Cash and bank</t>
  </si>
  <si>
    <t>Effect of exchange rate changes</t>
  </si>
  <si>
    <t>The condensed cash flow statement should be read in conjunction with the audited financial statements for the</t>
  </si>
  <si>
    <t>Part A - Explanatory Notes Pursuant to FRS 134</t>
  </si>
  <si>
    <t>A1</t>
  </si>
  <si>
    <t>Basis of Preparation</t>
  </si>
  <si>
    <t xml:space="preserve">The interim financial statements are unaudited and have been prepared in accordance with the requirement of  FRS 134 : </t>
  </si>
  <si>
    <t>Interim Financial Reporting and paragraph 9.22 of the Listing Requirements of Bursa Malaysia Securities Berhad.</t>
  </si>
  <si>
    <t>The interim financial statements should be read in conjunction with the audited financial statements for the year ended</t>
  </si>
  <si>
    <t>transactions that are significant to an understanding of the changes in the financial position and performance of the Group</t>
  </si>
  <si>
    <t>A2</t>
  </si>
  <si>
    <t>Changes in Accounting Policies</t>
  </si>
  <si>
    <t xml:space="preserve">The significant accounting policies adopted are consistent with those of the audited financial statements for the year ended </t>
  </si>
  <si>
    <t>A3</t>
  </si>
  <si>
    <t>Auditors' Report on Preceding Annual Financial Statements</t>
  </si>
  <si>
    <t>A4</t>
  </si>
  <si>
    <t>Comments about Seasonal or Cyclical Factors</t>
  </si>
  <si>
    <t>The Group's business operations are not significantly affected by any seasonal and cyclical factors.</t>
  </si>
  <si>
    <t>A5</t>
  </si>
  <si>
    <t>Unusual Items due to their Nature, Size or Incidence</t>
  </si>
  <si>
    <t>A6</t>
  </si>
  <si>
    <t>Changes in Estimates</t>
  </si>
  <si>
    <t>estimates of amounts reported in prior financial years that have a material effect in the current quarter.</t>
  </si>
  <si>
    <t>A7</t>
  </si>
  <si>
    <t>Debt and Equity Securities</t>
  </si>
  <si>
    <t>A8</t>
  </si>
  <si>
    <t>Dividend Paid</t>
  </si>
  <si>
    <t>A9</t>
  </si>
  <si>
    <t>Segmental Information</t>
  </si>
  <si>
    <t>Current financial</t>
  </si>
  <si>
    <t>Comparative financial</t>
  </si>
  <si>
    <t>Segment Revenue</t>
  </si>
  <si>
    <t>Financial services</t>
  </si>
  <si>
    <t>Property development</t>
  </si>
  <si>
    <t>Construction</t>
  </si>
  <si>
    <t>Gaming</t>
  </si>
  <si>
    <t>Investment holding and others</t>
  </si>
  <si>
    <t>The revenue including inter-segment sales</t>
  </si>
  <si>
    <t>Elimination of inter-segment sales</t>
  </si>
  <si>
    <t>Segment Results</t>
  </si>
  <si>
    <t>Interest expense</t>
  </si>
  <si>
    <t>Interest income</t>
  </si>
  <si>
    <t>Tax expense</t>
  </si>
  <si>
    <t>A10</t>
  </si>
  <si>
    <t>Carrying Amount of Revalued Assets</t>
  </si>
  <si>
    <t>The valuations of property, plant and equipment have been brought forward without amendment from the financial statements for</t>
  </si>
  <si>
    <t>A11</t>
  </si>
  <si>
    <t xml:space="preserve">Subsequent Events </t>
  </si>
  <si>
    <t>A12</t>
  </si>
  <si>
    <t>Changes in Composition of the Group</t>
  </si>
  <si>
    <t>A13</t>
  </si>
  <si>
    <t>Changes in Contingent Liabilities and Contingent Assets</t>
  </si>
  <si>
    <t>A14</t>
  </si>
  <si>
    <t>Capital Commitments</t>
  </si>
  <si>
    <t>Approved and contracted for</t>
  </si>
  <si>
    <t>Part B - Explanatory Notes Pursuant to Appendix 9B of the Listing Requirements of Bursa Malaysia Securities Bhd</t>
  </si>
  <si>
    <t>B1</t>
  </si>
  <si>
    <t>Performance Review</t>
  </si>
  <si>
    <t>B2</t>
  </si>
  <si>
    <t>Comment on Material Change in Profit Before Taxation</t>
  </si>
  <si>
    <t>B3</t>
  </si>
  <si>
    <t>Commentary on Prospects</t>
  </si>
  <si>
    <t>B4</t>
  </si>
  <si>
    <t>Variance from Profit Forecast/Profit Guarantee</t>
  </si>
  <si>
    <t>Not applicable in this quarterly report.</t>
  </si>
  <si>
    <t>B5</t>
  </si>
  <si>
    <t>Income Tax Expense</t>
  </si>
  <si>
    <t>Taxation comprises:</t>
  </si>
  <si>
    <t xml:space="preserve">Deferred tax </t>
  </si>
  <si>
    <t>Total income tax expense</t>
  </si>
  <si>
    <t xml:space="preserve">certain subsidiaries which cannot be set off against losses of other subsidiaries for tax purpose as group relief is not available. </t>
  </si>
  <si>
    <t>B6</t>
  </si>
  <si>
    <t>Sale of  Unquoted Investments and Properties</t>
  </si>
  <si>
    <t>B7</t>
  </si>
  <si>
    <t>Quoted Securities</t>
  </si>
  <si>
    <t>a)</t>
  </si>
  <si>
    <t>Total purchase consideration</t>
  </si>
  <si>
    <t>Total sale proceeds</t>
  </si>
  <si>
    <t>b)</t>
  </si>
  <si>
    <t>At cost</t>
  </si>
  <si>
    <t>At Market Value</t>
  </si>
  <si>
    <t>B8</t>
  </si>
  <si>
    <t>Corporate Proposals</t>
  </si>
  <si>
    <t>Status of Corporate Proposals</t>
  </si>
  <si>
    <t>B9</t>
  </si>
  <si>
    <t>Group Borrowings</t>
  </si>
  <si>
    <t>Short term borrowings :</t>
  </si>
  <si>
    <t>Secured</t>
  </si>
  <si>
    <t>Long term borrowings :</t>
  </si>
  <si>
    <t>B10</t>
  </si>
  <si>
    <t>Off  Balance Sheet Financial Instruments</t>
  </si>
  <si>
    <t>There were no off balance sheet financial instruments as at the date of this report.</t>
  </si>
  <si>
    <t>B11</t>
  </si>
  <si>
    <t>Material Litigation</t>
  </si>
  <si>
    <t>The list of material litigation is attached as Annexure 1.</t>
  </si>
  <si>
    <t>B12</t>
  </si>
  <si>
    <t>Dividend Payable</t>
  </si>
  <si>
    <t>B13</t>
  </si>
  <si>
    <t>Earnings Per Share</t>
  </si>
  <si>
    <t>Basic</t>
  </si>
  <si>
    <t>(b)</t>
  </si>
  <si>
    <t>Diluted</t>
  </si>
  <si>
    <t xml:space="preserve">After-tax effect of interest expense on ICULS </t>
  </si>
  <si>
    <t>After-tax effect of interest expense on ICB</t>
  </si>
  <si>
    <t>'000</t>
  </si>
  <si>
    <t xml:space="preserve">Weighted average number of ordinary shares </t>
  </si>
  <si>
    <t>Effect of dilution:</t>
  </si>
  <si>
    <t>ICULS</t>
  </si>
  <si>
    <t>ICB</t>
  </si>
  <si>
    <t>B14</t>
  </si>
  <si>
    <t>Status of the Proposed Disposal of Companies</t>
  </si>
  <si>
    <t>On behalf of the Board</t>
  </si>
  <si>
    <t>Lim Yoke Si</t>
  </si>
  <si>
    <t>Company Secretary</t>
  </si>
  <si>
    <t>Kuala Lumpur</t>
  </si>
  <si>
    <t xml:space="preserve">The condensed consolidated income statements should be read in conjunction with the audited financial statements for the </t>
  </si>
  <si>
    <t>The condensed consolidated balance sheet should be read in conjunction with the audited financial statements for the year ended</t>
  </si>
  <si>
    <t>equity holders of the Company:</t>
  </si>
  <si>
    <t xml:space="preserve">Comparative </t>
  </si>
  <si>
    <t>shares in issue ('000)</t>
  </si>
  <si>
    <t>holders of the Company</t>
  </si>
  <si>
    <t>Adjusted weighted average number of</t>
  </si>
  <si>
    <t>of ordinary shares</t>
  </si>
  <si>
    <t>Attributable to equity holders of the Company</t>
  </si>
  <si>
    <t>Proceeds from disposal of property, plant and equipment</t>
  </si>
  <si>
    <t>Purchases and disposals of quoted securities:</t>
  </si>
  <si>
    <t>Total loss on disposals</t>
  </si>
  <si>
    <t>Irredeemable Convertible Unsecured Loan Stocks ("ICULS")</t>
  </si>
  <si>
    <t>Purchase of property, plant and equipment</t>
  </si>
  <si>
    <t>There were no corporate proposals announced during the quarter under review.</t>
  </si>
  <si>
    <t>30 Jun 2008</t>
  </si>
  <si>
    <t>Prepaid lease payments</t>
  </si>
  <si>
    <t>Due to related companies, net</t>
  </si>
  <si>
    <t>Equity Component of</t>
  </si>
  <si>
    <t>RCCPS-B</t>
  </si>
  <si>
    <t>Foreign exchange differences</t>
  </si>
  <si>
    <t>(These figures have been audited)</t>
  </si>
  <si>
    <t>Adjustments for :-</t>
  </si>
  <si>
    <t>Reversal of impairment of investments</t>
  </si>
  <si>
    <t>Write back of payables</t>
  </si>
  <si>
    <t xml:space="preserve">Purchase of short term investments </t>
  </si>
  <si>
    <t>Dividend received</t>
  </si>
  <si>
    <t>Proceeds from borrowings</t>
  </si>
  <si>
    <t>Repayment of hire purchase payables</t>
  </si>
  <si>
    <t>Current tax</t>
  </si>
  <si>
    <t>Sdn. Bhd., Naturelle Sdn. Bhd. and Harta Sekata Sdn. Bhd.</t>
  </si>
  <si>
    <t>period to date</t>
  </si>
  <si>
    <t>Other expenses</t>
  </si>
  <si>
    <t>Operating (loss)/profit</t>
  </si>
  <si>
    <t>(Loss)/profit before tax</t>
  </si>
  <si>
    <t>year ended 30 June 2008 and the accompanying explanatory notes attached to the interim financial statements.</t>
  </si>
  <si>
    <t>30 June 2008 and the accompanying explanatory notes attached to the interim financial statements.</t>
  </si>
  <si>
    <t>Due from associates, net</t>
  </si>
  <si>
    <t>Depreciation on property, plant and equipment</t>
  </si>
  <si>
    <t>Impairment of short term investments</t>
  </si>
  <si>
    <t>Impairment of intangible asset</t>
  </si>
  <si>
    <t>Loss/(gain) on disposal of short term investment</t>
  </si>
  <si>
    <t>Net cash generated from operating activities</t>
  </si>
  <si>
    <t>Additional investment in a subsidiary</t>
  </si>
  <si>
    <t>Net cash used in financing activities</t>
  </si>
  <si>
    <t>Cash &amp; Cash Equivalents at beginning of period</t>
  </si>
  <si>
    <t>Cash &amp; Cash Equivalents at end of period</t>
  </si>
  <si>
    <t>year ended 30 June 2008 and the accompanying explanatory notes attached to the interim financial statements .</t>
  </si>
  <si>
    <t>Period To Date</t>
  </si>
  <si>
    <t>At 1 July 2008</t>
  </si>
  <si>
    <t>Loss during the period</t>
  </si>
  <si>
    <t>Cancellation of ICB</t>
  </si>
  <si>
    <t>Profit for the period</t>
  </si>
  <si>
    <t xml:space="preserve">The condensed consolidated statement of changes in equity should be read in conjunction with the audited financial statements for the year ended 30 June 2008 and the </t>
  </si>
  <si>
    <t>accompanying explanatory notes attached to the interim financial statements.</t>
  </si>
  <si>
    <t>30 June 2008.  These explanatory notes attached to the interim financial statements provide an explanation of events and</t>
  </si>
  <si>
    <t>since the year ended 30 June 2008.</t>
  </si>
  <si>
    <t>30 June 2008.</t>
  </si>
  <si>
    <t>The auditors' report on the financial statements for the year ended 30 June 2008 was not qualified.</t>
  </si>
  <si>
    <t>There were no unusual items affecting assets, liabilities, equity, net income or cash flows during the financial period to date.</t>
  </si>
  <si>
    <t>There were no material changes in estimates of amounts reported in prior quarters of the current financial period or changes in</t>
  </si>
  <si>
    <t>Segmental Information (Continued)</t>
  </si>
  <si>
    <t>the year ended 30 June 2008.</t>
  </si>
  <si>
    <t>There were no changes in other contingent liabilities and contingent assets since the last annual balance sheet as at 30 June 2008.</t>
  </si>
  <si>
    <t xml:space="preserve">The effective tax rate of the Group for the current period to date is disproportionate to the statutory tax rate due to tax on profits of  </t>
  </si>
  <si>
    <t>There were no sale of unquoted investments and properties for the current financial period to date.</t>
  </si>
  <si>
    <t>Basic earnings per share amounts are calculated by dividing (loss)/profit for the period attributable to ordinary equity holders of the</t>
  </si>
  <si>
    <t>Company by the weighted average number of ordinary shares in issue during the period held by the Company.</t>
  </si>
  <si>
    <t>(Loss)/profit attributable to ordinary equity</t>
  </si>
  <si>
    <t>holders of the Company (RM'000)</t>
  </si>
  <si>
    <t>For the purpose of calculating diluted earnings per share, the (loss)/profit for the period attributable to ordinary equity holders of the</t>
  </si>
  <si>
    <t xml:space="preserve">Company and the weighted average number of ordinary shares in issue during the period have been adjusted for the dilutive effects </t>
  </si>
  <si>
    <t>of all potential ordinary shares, i.e. ICULS and ICB.</t>
  </si>
  <si>
    <t xml:space="preserve">Adjusted (loss)/profit attributable to ordinary </t>
  </si>
  <si>
    <t>equity holders of the Company</t>
  </si>
  <si>
    <t>Warrant have been excluded in the calculation of diluted earnings per share as they are anti-dilutive.</t>
  </si>
  <si>
    <t>During the financial period, the Company has not entered into any agreement to dispose part or the entire equity interest in MA Realty</t>
  </si>
  <si>
    <t>(Loss)/profit after tax</t>
  </si>
  <si>
    <t>No dividend has been paid and/or recommended for the current financial period to date.</t>
  </si>
  <si>
    <t>Status of Utilisation of Proceeds</t>
  </si>
  <si>
    <t>The status of utilisation of proceeds are as follows:</t>
  </si>
  <si>
    <t>Proposed</t>
  </si>
  <si>
    <t>Actual</t>
  </si>
  <si>
    <t>Unutilised</t>
  </si>
  <si>
    <t>Utilisation</t>
  </si>
  <si>
    <t>Amount</t>
  </si>
  <si>
    <t>Purpose</t>
  </si>
  <si>
    <t>Proceeds from Rights Issue:</t>
  </si>
  <si>
    <t>Financing for the KHD Joint Development</t>
  </si>
  <si>
    <t>Financing for the Duta Plaza Project</t>
  </si>
  <si>
    <t>Part financing of the Subscription</t>
  </si>
  <si>
    <t>General working capital</t>
  </si>
  <si>
    <t>Proceeds from Special Issue:</t>
  </si>
  <si>
    <t>Compensation for low coupon payments</t>
  </si>
  <si>
    <t>*</t>
  </si>
  <si>
    <t>Stamp duties on Acquisitions</t>
  </si>
  <si>
    <t>RPGT and income tax on OIB's Disposals</t>
  </si>
  <si>
    <t>#</t>
  </si>
  <si>
    <t>Payment for defaulted tax of UMP</t>
  </si>
  <si>
    <t>Tax penalty payment</t>
  </si>
  <si>
    <t>Contingency for Duta Plaza Joint Development</t>
  </si>
  <si>
    <t>Restructuring expenses</t>
  </si>
  <si>
    <t>Note:</t>
  </si>
  <si>
    <t>The remaining balance of unutilised amount has been allocated as working capital for the core business of the group.</t>
  </si>
  <si>
    <t>The amount will be utilised pending final agreement with Inland Revenue Board.</t>
  </si>
  <si>
    <t>(Loss)/profit for the period</t>
  </si>
  <si>
    <t>Equity holders of the Company</t>
  </si>
  <si>
    <t>Minority interests</t>
  </si>
  <si>
    <t>Bad debts recovered</t>
  </si>
  <si>
    <t>Repayment of cancellation of debt instruments</t>
  </si>
  <si>
    <t>Interests</t>
  </si>
  <si>
    <t xml:space="preserve">There were no issuance and repayment of debts and equity securities, share buy-backs, share cancellations, shares held as </t>
  </si>
  <si>
    <t>treasury shares and resale of treasury shares for the current financial period.</t>
  </si>
  <si>
    <t>There were no changes in the Composition of the Group for the current financial period to date.</t>
  </si>
  <si>
    <t>The current weak economic outlook arising from the effect of global financial crisis will have an adverse impact on the results of</t>
  </si>
  <si>
    <t>the Group for the financial year ending 30 June 2009.</t>
  </si>
  <si>
    <t>At beginning of the quarter</t>
  </si>
  <si>
    <t>At end of the quarter</t>
  </si>
  <si>
    <t xml:space="preserve">At Book value </t>
  </si>
  <si>
    <t>Basic (loss)/earnings per share (Sen)</t>
  </si>
  <si>
    <t>Diluted (loss)/earnings per share (Sen)</t>
  </si>
  <si>
    <t>Additional purchase during the quarter</t>
  </si>
  <si>
    <t>Additional write down during the quarter</t>
  </si>
  <si>
    <t>For the Third Quarter Ended 31 March 2009</t>
  </si>
  <si>
    <t>31 Mar 2009</t>
  </si>
  <si>
    <t>31 Mar 2008</t>
  </si>
  <si>
    <t>As at 31 March 2009</t>
  </si>
  <si>
    <t>For the period ended 31 March 2009</t>
  </si>
  <si>
    <t xml:space="preserve">Increase in land held for property development </t>
  </si>
  <si>
    <t>Net cash used in investing activities</t>
  </si>
  <si>
    <t>Allowance for doubtful debts</t>
  </si>
  <si>
    <t>Net gain on disposal of subsidiaries</t>
  </si>
  <si>
    <t>At 31 March 2009</t>
  </si>
  <si>
    <t>At 31 March 2008</t>
  </si>
  <si>
    <t>Comparative period ended 31 March 2008</t>
  </si>
  <si>
    <t>There were no material events subsequent to the end of the current financial period to date except the following:</t>
  </si>
  <si>
    <t xml:space="preserve">A wholly-owned subsidiary of the Company, City Land Sdn Bhd  had on 20 May 2009 entered into a Sale and Puchase Agreement </t>
  </si>
  <si>
    <t xml:space="preserve">with Sierra Motivasi Sdn Bhd for the disposal of the entire 6,375,000 ordinary shares of RM1.00 each representing 63.75% equity </t>
  </si>
  <si>
    <t>interest in Olympia Development Sdn Bhd ("ODSB") for a cash consideration of RM7,920,826, representing the net asset value of</t>
  </si>
  <si>
    <t>Capital Commitments not provided for in the interim financial statements as at 31 March 2009 are as follows:</t>
  </si>
  <si>
    <t xml:space="preserve">The Group's revenue for the current quarter ended 31 March 2009 decreased to RM76.2 million from RM110.7 million in the quarter </t>
  </si>
  <si>
    <t>31 March 2009</t>
  </si>
  <si>
    <t>31  March 2009</t>
  </si>
  <si>
    <t>Investment in quoted securities as at 31 March 2009:</t>
  </si>
  <si>
    <t>As at 31 March 2009, the Group borrowings are as follows :</t>
  </si>
  <si>
    <t>No dividend has been declared for the current financial period ended 31 March 2009 (31 March 2008: Nil).</t>
  </si>
  <si>
    <t>31 March 2008</t>
  </si>
  <si>
    <t>ODSB to be determined as at the date of completion of the transaction.</t>
  </si>
  <si>
    <t>ended 31 March 2008.  The decrease in Group's revenue was mainly due to lower sales registered by the property and leisure divisions.</t>
  </si>
  <si>
    <t xml:space="preserve">The Group's  loss before taxation of the Company for the current quarter ended 31 March 2009 amounted to RM7.2 million as compared </t>
  </si>
  <si>
    <t>The loss after taxation of the Company for the current quarter ended 31 March 2009 amounted to RM6.8 million as compared to a</t>
  </si>
  <si>
    <t xml:space="preserve">profit after tax of RM37.1 million reported in the quarter ended 31 March 2008.   This was mainly due to lower profits registered </t>
  </si>
  <si>
    <t xml:space="preserve">to a profit before tax of RM40.3 million reported in the quarter ended 31 March 2008.  The losses were mainly due to lower profits </t>
  </si>
  <si>
    <t xml:space="preserve">by the property division, additional write down on book value of marketable securities and gain arising from disposal/winding up </t>
  </si>
  <si>
    <t xml:space="preserve">of subsidiaries in the corresponding quarter of last year. </t>
  </si>
  <si>
    <t xml:space="preserve">registered by the property division, additional write down on book value of marketable securities and gain arising from disposal/winding </t>
  </si>
  <si>
    <t>up of subsidiaries in the corresponding quarter of last year.</t>
  </si>
  <si>
    <t>29  May 2009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</si>
</sst>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#,##0.0_);\(#,##0.0\)"/>
    <numFmt numFmtId="175" formatCode="0.0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2" fillId="0" borderId="0">
      <alignment/>
      <protection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19" applyNumberFormat="1" applyFont="1" applyFill="1" applyAlignment="1" quotePrefix="1">
      <alignment horizontal="left"/>
      <protection/>
    </xf>
    <xf numFmtId="172" fontId="2" fillId="0" borderId="0" xfId="15" applyNumberFormat="1" applyFont="1" applyFill="1" applyAlignment="1">
      <alignment/>
    </xf>
    <xf numFmtId="0" fontId="3" fillId="0" borderId="0" xfId="19" applyNumberFormat="1" applyFont="1" applyFill="1" applyAlignment="1">
      <alignment horizontal="left"/>
      <protection/>
    </xf>
    <xf numFmtId="0" fontId="1" fillId="0" borderId="0" xfId="19" applyNumberFormat="1" applyFont="1" applyFill="1">
      <alignment/>
      <protection/>
    </xf>
    <xf numFmtId="0" fontId="2" fillId="0" borderId="0" xfId="19" applyNumberFormat="1" applyFont="1" applyFill="1">
      <alignment/>
      <protection/>
    </xf>
    <xf numFmtId="172" fontId="4" fillId="0" borderId="0" xfId="15" applyNumberFormat="1" applyFont="1" applyFill="1" applyAlignment="1">
      <alignment/>
    </xf>
    <xf numFmtId="172" fontId="1" fillId="0" borderId="0" xfId="15" applyNumberFormat="1" applyFont="1" applyFill="1" applyAlignment="1" quotePrefix="1">
      <alignment horizontal="center"/>
    </xf>
    <xf numFmtId="172" fontId="1" fillId="0" borderId="0" xfId="15" applyNumberFormat="1" applyFont="1" applyFill="1" applyAlignment="1">
      <alignment horizontal="center"/>
    </xf>
    <xf numFmtId="172" fontId="2" fillId="0" borderId="1" xfId="15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/>
    </xf>
    <xf numFmtId="0" fontId="2" fillId="0" borderId="0" xfId="19" applyNumberFormat="1" applyFont="1" applyFill="1" applyAlignment="1">
      <alignment horizontal="left"/>
      <protection/>
    </xf>
    <xf numFmtId="172" fontId="2" fillId="0" borderId="2" xfId="15" applyNumberFormat="1" applyFont="1" applyFill="1" applyBorder="1" applyAlignment="1">
      <alignment/>
    </xf>
    <xf numFmtId="172" fontId="2" fillId="0" borderId="0" xfId="19" applyNumberFormat="1" applyFont="1" applyFill="1">
      <alignment/>
      <protection/>
    </xf>
    <xf numFmtId="0" fontId="2" fillId="0" borderId="0" xfId="19" applyNumberFormat="1" applyFont="1" applyFill="1" applyAlignment="1" quotePrefix="1">
      <alignment horizontal="left"/>
      <protection/>
    </xf>
    <xf numFmtId="43" fontId="2" fillId="0" borderId="0" xfId="15" applyNumberFormat="1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0" xfId="15" applyNumberFormat="1" applyFont="1" applyFill="1" applyAlignment="1">
      <alignment horizontal="right"/>
    </xf>
    <xf numFmtId="173" fontId="2" fillId="0" borderId="0" xfId="15" applyNumberFormat="1" applyFont="1" applyFill="1" applyAlignment="1">
      <alignment horizontal="center"/>
    </xf>
    <xf numFmtId="172" fontId="2" fillId="0" borderId="3" xfId="19" applyNumberFormat="1" applyFont="1" applyFill="1" applyBorder="1">
      <alignment/>
      <protection/>
    </xf>
    <xf numFmtId="172" fontId="2" fillId="0" borderId="4" xfId="15" applyNumberFormat="1" applyFont="1" applyFill="1" applyBorder="1" applyAlignment="1">
      <alignment/>
    </xf>
    <xf numFmtId="172" fontId="2" fillId="0" borderId="5" xfId="15" applyNumberFormat="1" applyFont="1" applyFill="1" applyBorder="1" applyAlignment="1">
      <alignment/>
    </xf>
    <xf numFmtId="172" fontId="2" fillId="0" borderId="5" xfId="19" applyNumberFormat="1" applyFont="1" applyFill="1" applyBorder="1">
      <alignment/>
      <protection/>
    </xf>
    <xf numFmtId="9" fontId="2" fillId="0" borderId="0" xfId="19" applyNumberFormat="1" applyFont="1" applyFill="1">
      <alignment/>
      <protection/>
    </xf>
    <xf numFmtId="172" fontId="2" fillId="0" borderId="6" xfId="15" applyNumberFormat="1" applyFont="1" applyFill="1" applyBorder="1" applyAlignment="1">
      <alignment/>
    </xf>
    <xf numFmtId="172" fontId="2" fillId="0" borderId="7" xfId="15" applyNumberFormat="1" applyFont="1" applyFill="1" applyBorder="1" applyAlignment="1">
      <alignment/>
    </xf>
    <xf numFmtId="172" fontId="2" fillId="0" borderId="3" xfId="15" applyNumberFormat="1" applyFont="1" applyFill="1" applyBorder="1" applyAlignment="1">
      <alignment/>
    </xf>
    <xf numFmtId="172" fontId="2" fillId="0" borderId="4" xfId="19" applyNumberFormat="1" applyFont="1" applyFill="1" applyBorder="1">
      <alignment/>
      <protection/>
    </xf>
    <xf numFmtId="40" fontId="2" fillId="0" borderId="0" xfId="15" applyNumberFormat="1" applyFont="1" applyFill="1" applyBorder="1" applyAlignment="1">
      <alignment/>
    </xf>
    <xf numFmtId="43" fontId="2" fillId="0" borderId="0" xfId="15" applyFont="1" applyFill="1" applyAlignment="1">
      <alignment/>
    </xf>
    <xf numFmtId="0" fontId="2" fillId="2" borderId="0" xfId="22" applyFont="1" applyFill="1">
      <alignment/>
      <protection/>
    </xf>
    <xf numFmtId="0" fontId="1" fillId="2" borderId="0" xfId="22" applyFont="1" applyFill="1">
      <alignment/>
      <protection/>
    </xf>
    <xf numFmtId="0" fontId="5" fillId="2" borderId="0" xfId="22" applyFont="1" applyFill="1" applyAlignment="1">
      <alignment horizontal="left"/>
      <protection/>
    </xf>
    <xf numFmtId="0" fontId="2" fillId="2" borderId="0" xfId="22" applyFont="1" applyFill="1" applyBorder="1">
      <alignment/>
      <protection/>
    </xf>
    <xf numFmtId="172" fontId="2" fillId="2" borderId="0" xfId="15" applyNumberFormat="1" applyFont="1" applyFill="1" applyAlignment="1">
      <alignment/>
    </xf>
    <xf numFmtId="172" fontId="2" fillId="2" borderId="0" xfId="15" applyNumberFormat="1" applyFont="1" applyFill="1" applyBorder="1" applyAlignment="1">
      <alignment/>
    </xf>
    <xf numFmtId="172" fontId="2" fillId="0" borderId="0" xfId="22" applyNumberFormat="1" applyFont="1" applyFill="1">
      <alignment/>
      <protection/>
    </xf>
    <xf numFmtId="38" fontId="2" fillId="2" borderId="0" xfId="19" applyFont="1" applyFill="1">
      <alignment/>
      <protection/>
    </xf>
    <xf numFmtId="0" fontId="6" fillId="0" borderId="0" xfId="19" applyNumberFormat="1" applyFont="1" applyFill="1" applyAlignment="1" quotePrefix="1">
      <alignment horizontal="left"/>
      <protection/>
    </xf>
    <xf numFmtId="172" fontId="1" fillId="0" borderId="0" xfId="15" applyNumberFormat="1" applyFont="1" applyFill="1" applyAlignment="1">
      <alignment horizontal="centerContinuous"/>
    </xf>
    <xf numFmtId="0" fontId="1" fillId="0" borderId="0" xfId="19" applyNumberFormat="1" applyFont="1" applyFill="1" applyAlignment="1">
      <alignment horizontal="center"/>
      <protection/>
    </xf>
    <xf numFmtId="172" fontId="1" fillId="0" borderId="0" xfId="15" applyNumberFormat="1" applyFont="1" applyFill="1" applyBorder="1" applyAlignment="1">
      <alignment horizontal="center"/>
    </xf>
    <xf numFmtId="172" fontId="1" fillId="0" borderId="0" xfId="15" applyNumberFormat="1" applyFont="1" applyFill="1" applyBorder="1" applyAlignment="1" quotePrefix="1">
      <alignment horizontal="center"/>
    </xf>
    <xf numFmtId="0" fontId="2" fillId="0" borderId="0" xfId="19" applyNumberFormat="1" applyFont="1" applyFill="1" applyBorder="1">
      <alignment/>
      <protection/>
    </xf>
    <xf numFmtId="172" fontId="2" fillId="0" borderId="1" xfId="19" applyNumberFormat="1" applyFont="1" applyFill="1" applyBorder="1">
      <alignment/>
      <protection/>
    </xf>
    <xf numFmtId="172" fontId="2" fillId="0" borderId="0" xfId="19" applyNumberFormat="1" applyFont="1" applyFill="1" applyBorder="1">
      <alignment/>
      <protection/>
    </xf>
    <xf numFmtId="172" fontId="2" fillId="0" borderId="7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center" vertical="top"/>
      <protection/>
    </xf>
    <xf numFmtId="0" fontId="7" fillId="0" borderId="0" xfId="19" applyNumberFormat="1" applyFont="1" applyFill="1">
      <alignment/>
      <protection/>
    </xf>
    <xf numFmtId="0" fontId="7" fillId="0" borderId="0" xfId="19" applyNumberFormat="1" applyFont="1" applyFill="1" applyAlignment="1">
      <alignment horizontal="left"/>
      <protection/>
    </xf>
    <xf numFmtId="0" fontId="1" fillId="0" borderId="0" xfId="19" applyNumberFormat="1" applyFont="1" applyFill="1" applyAlignment="1">
      <alignment horizontal="left"/>
      <protection/>
    </xf>
    <xf numFmtId="0" fontId="2" fillId="0" borderId="0" xfId="19" applyNumberFormat="1" applyFont="1" applyFill="1" applyAlignment="1">
      <alignment/>
      <protection/>
    </xf>
    <xf numFmtId="0" fontId="2" fillId="0" borderId="0" xfId="0" applyNumberFormat="1" applyFont="1" applyAlignment="1">
      <alignment/>
    </xf>
    <xf numFmtId="0" fontId="2" fillId="0" borderId="0" xfId="15" applyNumberFormat="1" applyFont="1" applyFill="1" applyBorder="1" applyAlignment="1">
      <alignment/>
    </xf>
    <xf numFmtId="0" fontId="2" fillId="0" borderId="0" xfId="19" applyNumberFormat="1" applyFont="1" applyFill="1" applyAlignment="1" quotePrefix="1">
      <alignment horizontal="left" vertical="top"/>
      <protection/>
    </xf>
    <xf numFmtId="0" fontId="2" fillId="0" borderId="0" xfId="19" applyNumberFormat="1" applyFont="1" applyFill="1" applyAlignment="1">
      <alignment horizontal="left" vertical="top"/>
      <protection/>
    </xf>
    <xf numFmtId="0" fontId="2" fillId="0" borderId="0" xfId="15" applyNumberFormat="1" applyFont="1" applyFill="1" applyAlignment="1">
      <alignment/>
    </xf>
    <xf numFmtId="0" fontId="1" fillId="0" borderId="0" xfId="19" applyNumberFormat="1" applyFont="1" applyFill="1" applyAlignment="1" quotePrefix="1">
      <alignment horizontal="left" vertical="top"/>
      <protection/>
    </xf>
    <xf numFmtId="0" fontId="1" fillId="0" borderId="0" xfId="19" applyNumberFormat="1" applyFont="1" applyFill="1" applyAlignment="1">
      <alignment horizontal="left" vertical="top"/>
      <protection/>
    </xf>
    <xf numFmtId="172" fontId="2" fillId="0" borderId="0" xfId="19" applyNumberFormat="1" applyFont="1" applyFill="1" applyAlignment="1">
      <alignment horizontal="center"/>
      <protection/>
    </xf>
    <xf numFmtId="0" fontId="2" fillId="0" borderId="0" xfId="19" applyNumberFormat="1" applyFont="1" applyFill="1" applyBorder="1" applyAlignment="1">
      <alignment horizontal="center" vertical="top"/>
      <protection/>
    </xf>
    <xf numFmtId="172" fontId="2" fillId="0" borderId="0" xfId="15" applyNumberFormat="1" applyFont="1" applyFill="1" applyAlignment="1">
      <alignment horizontal="center"/>
    </xf>
    <xf numFmtId="49" fontId="8" fillId="0" borderId="0" xfId="19" applyNumberFormat="1" applyFont="1" applyFill="1" applyAlignment="1">
      <alignment horizontal="center" vertical="top"/>
      <protection/>
    </xf>
    <xf numFmtId="15" fontId="2" fillId="0" borderId="0" xfId="19" applyNumberFormat="1" applyFont="1" applyFill="1">
      <alignment/>
      <protection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right"/>
    </xf>
    <xf numFmtId="172" fontId="2" fillId="0" borderId="0" xfId="19" applyNumberFormat="1" applyFont="1" applyFill="1" applyAlignment="1">
      <alignment horizontal="right"/>
      <protection/>
    </xf>
    <xf numFmtId="172" fontId="2" fillId="0" borderId="8" xfId="19" applyNumberFormat="1" applyFont="1" applyFill="1" applyBorder="1">
      <alignment/>
      <protection/>
    </xf>
    <xf numFmtId="0" fontId="2" fillId="0" borderId="0" xfId="19" applyNumberFormat="1" applyFont="1" applyFill="1" applyAlignment="1" quotePrefix="1">
      <alignment/>
      <protection/>
    </xf>
    <xf numFmtId="38" fontId="2" fillId="0" borderId="0" xfId="19" applyNumberFormat="1" applyFont="1" applyFill="1" applyAlignment="1">
      <alignment/>
      <protection/>
    </xf>
    <xf numFmtId="0" fontId="1" fillId="0" borderId="0" xfId="19" applyNumberFormat="1" applyFont="1" applyFill="1" applyAlignment="1">
      <alignment/>
      <protection/>
    </xf>
    <xf numFmtId="172" fontId="2" fillId="0" borderId="9" xfId="19" applyNumberFormat="1" applyFont="1" applyFill="1" applyBorder="1" applyAlignment="1">
      <alignment/>
      <protection/>
    </xf>
    <xf numFmtId="172" fontId="2" fillId="0" borderId="0" xfId="19" applyNumberFormat="1" applyFont="1" applyFill="1" applyBorder="1" applyAlignment="1">
      <alignment/>
      <protection/>
    </xf>
    <xf numFmtId="0" fontId="7" fillId="0" borderId="0" xfId="19" applyNumberFormat="1" applyFont="1" applyFill="1" applyAlignment="1">
      <alignment/>
      <protection/>
    </xf>
    <xf numFmtId="38" fontId="2" fillId="0" borderId="0" xfId="19" applyFont="1" applyFill="1" applyAlignment="1">
      <alignment horizontal="left" vertical="top"/>
      <protection/>
    </xf>
    <xf numFmtId="38" fontId="2" fillId="0" borderId="0" xfId="19" applyNumberFormat="1" applyFont="1" applyFill="1" applyAlignment="1">
      <alignment horizontal="left" vertical="top"/>
      <protection/>
    </xf>
    <xf numFmtId="38" fontId="2" fillId="0" borderId="0" xfId="19" applyNumberFormat="1" applyFont="1" applyFill="1" applyAlignment="1">
      <alignment horizontal="left"/>
      <protection/>
    </xf>
    <xf numFmtId="0" fontId="2" fillId="0" borderId="0" xfId="15" applyNumberFormat="1" applyFont="1" applyFill="1" applyAlignment="1">
      <alignment/>
    </xf>
    <xf numFmtId="0" fontId="2" fillId="0" borderId="0" xfId="15" applyNumberFormat="1" applyFont="1" applyFill="1" applyAlignment="1" quotePrefix="1">
      <alignment/>
    </xf>
    <xf numFmtId="38" fontId="2" fillId="0" borderId="0" xfId="19" applyNumberFormat="1" applyFont="1" applyFill="1">
      <alignment/>
      <protection/>
    </xf>
    <xf numFmtId="0" fontId="2" fillId="0" borderId="0" xfId="0" applyNumberFormat="1" applyFont="1" applyFill="1" applyAlignment="1">
      <alignment/>
    </xf>
    <xf numFmtId="172" fontId="2" fillId="0" borderId="0" xfId="19" applyNumberFormat="1" applyFont="1" applyFill="1" applyAlignment="1" quotePrefix="1">
      <alignment horizontal="center"/>
      <protection/>
    </xf>
    <xf numFmtId="172" fontId="8" fillId="0" borderId="0" xfId="19" applyNumberFormat="1" applyFont="1" applyFill="1" applyAlignment="1" quotePrefix="1">
      <alignment horizontal="center"/>
      <protection/>
    </xf>
    <xf numFmtId="172" fontId="8" fillId="0" borderId="0" xfId="19" applyNumberFormat="1" applyFont="1" applyFill="1" applyAlignment="1">
      <alignment horizontal="center"/>
      <protection/>
    </xf>
    <xf numFmtId="0" fontId="2" fillId="0" borderId="0" xfId="19" applyNumberFormat="1" applyFont="1" applyFill="1" applyBorder="1" applyAlignment="1">
      <alignment/>
      <protection/>
    </xf>
    <xf numFmtId="172" fontId="2" fillId="0" borderId="0" xfId="15" applyNumberFormat="1" applyFont="1" applyFill="1" applyAlignment="1">
      <alignment/>
    </xf>
    <xf numFmtId="0" fontId="9" fillId="0" borderId="0" xfId="19" applyNumberFormat="1" applyFont="1" applyFill="1" applyAlignment="1">
      <alignment horizontal="right" vertical="top"/>
      <protection/>
    </xf>
    <xf numFmtId="38" fontId="9" fillId="0" borderId="0" xfId="19" applyNumberFormat="1" applyFont="1" applyFill="1" applyAlignment="1">
      <alignment horizontal="right" vertical="top"/>
      <protection/>
    </xf>
    <xf numFmtId="38" fontId="2" fillId="0" borderId="0" xfId="19" applyNumberFormat="1" applyFont="1" applyFill="1" applyAlignment="1">
      <alignment horizontal="right"/>
      <protection/>
    </xf>
    <xf numFmtId="43" fontId="2" fillId="0" borderId="0" xfId="19" applyNumberFormat="1" applyFont="1" applyFill="1">
      <alignment/>
      <protection/>
    </xf>
    <xf numFmtId="38" fontId="2" fillId="0" borderId="9" xfId="19" applyNumberFormat="1" applyFont="1" applyFill="1" applyBorder="1">
      <alignment/>
      <protection/>
    </xf>
    <xf numFmtId="38" fontId="1" fillId="0" borderId="0" xfId="19" applyNumberFormat="1" applyFont="1" applyFill="1" applyAlignment="1">
      <alignment horizontal="left"/>
      <protection/>
    </xf>
    <xf numFmtId="38" fontId="1" fillId="0" borderId="0" xfId="19" applyNumberFormat="1" applyFont="1" applyFill="1">
      <alignment/>
      <protection/>
    </xf>
    <xf numFmtId="172" fontId="2" fillId="0" borderId="0" xfId="19" applyNumberFormat="1" applyFont="1" applyFill="1" applyAlignment="1">
      <alignment horizontal="center" vertical="top"/>
      <protection/>
    </xf>
    <xf numFmtId="172" fontId="2" fillId="0" borderId="0" xfId="15" applyNumberFormat="1" applyFont="1" applyFill="1" applyBorder="1" applyAlignment="1">
      <alignment/>
    </xf>
    <xf numFmtId="0" fontId="1" fillId="0" borderId="0" xfId="19" applyNumberFormat="1" applyFont="1" applyFill="1" applyAlignment="1" quotePrefix="1">
      <alignment/>
      <protection/>
    </xf>
    <xf numFmtId="172" fontId="2" fillId="0" borderId="1" xfId="19" applyNumberFormat="1" applyFont="1" applyFill="1" applyBorder="1" applyAlignment="1">
      <alignment horizontal="right"/>
      <protection/>
    </xf>
    <xf numFmtId="172" fontId="2" fillId="0" borderId="0" xfId="0" applyNumberFormat="1" applyFont="1" applyAlignment="1">
      <alignment/>
    </xf>
    <xf numFmtId="172" fontId="2" fillId="0" borderId="0" xfId="15" applyNumberFormat="1" applyFont="1" applyFill="1" applyAlignment="1" quotePrefix="1">
      <alignment/>
    </xf>
    <xf numFmtId="172" fontId="2" fillId="0" borderId="2" xfId="19" applyNumberFormat="1" applyFont="1" applyFill="1" applyBorder="1" applyAlignment="1">
      <alignment/>
      <protection/>
    </xf>
    <xf numFmtId="0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 horizontal="center"/>
    </xf>
    <xf numFmtId="0" fontId="2" fillId="0" borderId="0" xfId="19" applyNumberFormat="1" applyFont="1" applyFill="1" applyAlignment="1">
      <alignment horizontal="right" vertical="top"/>
      <protection/>
    </xf>
    <xf numFmtId="0" fontId="9" fillId="0" borderId="0" xfId="19" applyNumberFormat="1" applyFont="1" applyFill="1">
      <alignment/>
      <protection/>
    </xf>
    <xf numFmtId="173" fontId="2" fillId="0" borderId="2" xfId="19" applyNumberFormat="1" applyFont="1" applyFill="1" applyBorder="1">
      <alignment/>
      <protection/>
    </xf>
    <xf numFmtId="174" fontId="2" fillId="0" borderId="2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right"/>
      <protection/>
    </xf>
    <xf numFmtId="172" fontId="8" fillId="0" borderId="0" xfId="19" applyNumberFormat="1" applyFont="1" applyFill="1" applyAlignment="1" quotePrefix="1">
      <alignment horizontal="right" vertical="top"/>
      <protection/>
    </xf>
    <xf numFmtId="172" fontId="2" fillId="0" borderId="0" xfId="19" applyNumberFormat="1" applyFont="1" applyFill="1" applyAlignment="1">
      <alignment horizontal="right" vertical="top"/>
      <protection/>
    </xf>
    <xf numFmtId="173" fontId="2" fillId="0" borderId="2" xfId="19" applyNumberFormat="1" applyFont="1" applyFill="1" applyBorder="1" applyAlignment="1">
      <alignment horizontal="right" vertical="top"/>
      <protection/>
    </xf>
    <xf numFmtId="173" fontId="2" fillId="0" borderId="0" xfId="19" applyNumberFormat="1" applyFont="1" applyFill="1" applyBorder="1" applyAlignment="1">
      <alignment horizontal="right" vertical="top"/>
      <protection/>
    </xf>
    <xf numFmtId="38" fontId="2" fillId="0" borderId="0" xfId="19" applyNumberFormat="1" applyFont="1" applyFill="1" applyBorder="1" applyAlignment="1">
      <alignment/>
      <protection/>
    </xf>
    <xf numFmtId="37" fontId="2" fillId="0" borderId="0" xfId="19" applyNumberFormat="1" applyFont="1" applyFill="1" applyAlignment="1">
      <alignment horizontal="left"/>
      <protection/>
    </xf>
    <xf numFmtId="37" fontId="1" fillId="0" borderId="0" xfId="19" applyNumberFormat="1" applyFont="1" applyFill="1" applyAlignment="1">
      <alignment horizontal="left"/>
      <protection/>
    </xf>
    <xf numFmtId="37" fontId="2" fillId="0" borderId="0" xfId="19" applyNumberFormat="1" applyFont="1" applyFill="1" applyAlignment="1" quotePrefix="1">
      <alignment horizontal="left"/>
      <protection/>
    </xf>
    <xf numFmtId="15" fontId="2" fillId="0" borderId="0" xfId="19" applyNumberFormat="1" applyFont="1" applyFill="1" applyAlignment="1" quotePrefix="1">
      <alignment horizontal="left"/>
      <protection/>
    </xf>
    <xf numFmtId="172" fontId="1" fillId="0" borderId="0" xfId="15" applyNumberFormat="1" applyFont="1" applyFill="1" applyAlignment="1">
      <alignment/>
    </xf>
    <xf numFmtId="172" fontId="2" fillId="0" borderId="0" xfId="15" applyNumberFormat="1" applyFont="1" applyFill="1" applyBorder="1" applyAlignment="1">
      <alignment horizontal="center"/>
    </xf>
    <xf numFmtId="172" fontId="2" fillId="0" borderId="0" xfId="15" applyNumberFormat="1" applyFont="1" applyFill="1" applyBorder="1" applyAlignment="1" quotePrefix="1">
      <alignment horizontal="center"/>
    </xf>
    <xf numFmtId="172" fontId="2" fillId="0" borderId="1" xfId="15" applyNumberFormat="1" applyFont="1" applyFill="1" applyBorder="1" applyAlignment="1" quotePrefix="1">
      <alignment horizontal="center"/>
    </xf>
    <xf numFmtId="172" fontId="2" fillId="0" borderId="0" xfId="15" applyNumberFormat="1" applyFont="1" applyFill="1" applyAlignment="1" quotePrefix="1">
      <alignment horizontal="center"/>
    </xf>
    <xf numFmtId="172" fontId="2" fillId="0" borderId="10" xfId="15" applyNumberFormat="1" applyFont="1" applyFill="1" applyBorder="1" applyAlignment="1">
      <alignment/>
    </xf>
    <xf numFmtId="0" fontId="1" fillId="0" borderId="0" xfId="19" applyNumberFormat="1" applyFont="1" applyFill="1" applyAlignment="1">
      <alignment horizontal="centerContinuous"/>
      <protection/>
    </xf>
    <xf numFmtId="0" fontId="3" fillId="0" borderId="0" xfId="19" applyNumberFormat="1" applyFont="1" applyFill="1" applyAlignment="1" quotePrefix="1">
      <alignment horizontal="left"/>
      <protection/>
    </xf>
    <xf numFmtId="0" fontId="6" fillId="0" borderId="0" xfId="19" applyNumberFormat="1" applyFont="1" applyFill="1" applyAlignment="1">
      <alignment horizontal="left"/>
      <protection/>
    </xf>
    <xf numFmtId="0" fontId="5" fillId="0" borderId="0" xfId="19" applyNumberFormat="1" applyFont="1" applyFill="1" applyAlignment="1" quotePrefix="1">
      <alignment horizontal="left"/>
      <protection/>
    </xf>
    <xf numFmtId="0" fontId="5" fillId="0" borderId="0" xfId="19" applyNumberFormat="1" applyFont="1" applyFill="1" applyAlignment="1">
      <alignment horizontal="left"/>
      <protection/>
    </xf>
    <xf numFmtId="0" fontId="10" fillId="0" borderId="0" xfId="19" applyNumberFormat="1" applyFont="1" applyFill="1" applyAlignment="1">
      <alignment horizontal="left"/>
      <protection/>
    </xf>
    <xf numFmtId="0" fontId="10" fillId="0" borderId="0" xfId="19" applyNumberFormat="1" applyFont="1" applyFill="1" applyAlignment="1" quotePrefix="1">
      <alignment horizontal="left"/>
      <protection/>
    </xf>
    <xf numFmtId="172" fontId="2" fillId="0" borderId="0" xfId="0" applyNumberFormat="1" applyFont="1" applyFill="1" applyAlignment="1">
      <alignment horizontal="right"/>
    </xf>
    <xf numFmtId="172" fontId="8" fillId="0" borderId="0" xfId="0" applyNumberFormat="1" applyFont="1" applyFill="1" applyAlignment="1">
      <alignment horizontal="center"/>
    </xf>
    <xf numFmtId="172" fontId="2" fillId="0" borderId="1" xfId="19" applyNumberFormat="1" applyFont="1" applyFill="1" applyBorder="1" applyAlignment="1">
      <alignment horizontal="right" vertical="top"/>
      <protection/>
    </xf>
    <xf numFmtId="172" fontId="2" fillId="0" borderId="0" xfId="19" applyNumberFormat="1" applyFont="1" applyFill="1" applyBorder="1" applyAlignment="1">
      <alignment horizontal="right"/>
      <protection/>
    </xf>
    <xf numFmtId="172" fontId="2" fillId="0" borderId="0" xfId="19" applyNumberFormat="1" applyFont="1" applyFill="1" applyAlignment="1">
      <alignment horizontal="left"/>
      <protection/>
    </xf>
    <xf numFmtId="49" fontId="8" fillId="0" borderId="0" xfId="19" applyNumberFormat="1" applyFont="1" applyFill="1" applyAlignment="1">
      <alignment horizontal="center"/>
      <protection/>
    </xf>
    <xf numFmtId="172" fontId="2" fillId="0" borderId="2" xfId="19" applyNumberFormat="1" applyFont="1" applyFill="1" applyBorder="1" applyAlignment="1">
      <alignment horizontal="right"/>
      <protection/>
    </xf>
    <xf numFmtId="38" fontId="5" fillId="2" borderId="0" xfId="19" applyFont="1" applyFill="1" applyAlignment="1">
      <alignment horizontal="left"/>
      <protection/>
    </xf>
    <xf numFmtId="0" fontId="3" fillId="2" borderId="0" xfId="22" applyFont="1" applyFill="1" applyAlignment="1">
      <alignment horizontal="left"/>
      <protection/>
    </xf>
    <xf numFmtId="0" fontId="1" fillId="0" borderId="11" xfId="22" applyFont="1" applyFill="1" applyBorder="1" applyAlignment="1" quotePrefix="1">
      <alignment horizontal="centerContinuous"/>
      <protection/>
    </xf>
    <xf numFmtId="0" fontId="2" fillId="0" borderId="3" xfId="22" applyFont="1" applyFill="1" applyBorder="1" applyAlignment="1">
      <alignment horizontal="centerContinuous"/>
      <protection/>
    </xf>
    <xf numFmtId="0" fontId="2" fillId="0" borderId="12" xfId="22" applyFont="1" applyFill="1" applyBorder="1" applyAlignment="1">
      <alignment horizontal="centerContinuous"/>
      <protection/>
    </xf>
    <xf numFmtId="0" fontId="1" fillId="0" borderId="4" xfId="22" applyFont="1" applyFill="1" applyBorder="1" applyAlignment="1">
      <alignment horizontal="right"/>
      <protection/>
    </xf>
    <xf numFmtId="0" fontId="1" fillId="0" borderId="13" xfId="22" applyFont="1" applyFill="1" applyBorder="1" applyAlignment="1">
      <alignment horizontal="right"/>
      <protection/>
    </xf>
    <xf numFmtId="0" fontId="2" fillId="2" borderId="3" xfId="22" applyFont="1" applyFill="1" applyBorder="1" applyAlignment="1">
      <alignment horizontal="center"/>
      <protection/>
    </xf>
    <xf numFmtId="0" fontId="1" fillId="0" borderId="3" xfId="22" applyFont="1" applyFill="1" applyBorder="1" applyAlignment="1">
      <alignment horizontal="center"/>
      <protection/>
    </xf>
    <xf numFmtId="0" fontId="1" fillId="0" borderId="12" xfId="22" applyFont="1" applyFill="1" applyBorder="1" applyAlignment="1">
      <alignment horizontal="center"/>
      <protection/>
    </xf>
    <xf numFmtId="0" fontId="1" fillId="0" borderId="5" xfId="22" applyFont="1" applyFill="1" applyBorder="1" applyAlignment="1">
      <alignment horizontal="right"/>
      <protection/>
    </xf>
    <xf numFmtId="0" fontId="1" fillId="0" borderId="14" xfId="22" applyFont="1" applyFill="1" applyBorder="1" applyAlignment="1">
      <alignment horizontal="right"/>
      <protection/>
    </xf>
    <xf numFmtId="0" fontId="1" fillId="0" borderId="0" xfId="22" applyFont="1" applyFill="1" applyBorder="1" applyAlignment="1">
      <alignment horizontal="right"/>
      <protection/>
    </xf>
    <xf numFmtId="0" fontId="2" fillId="0" borderId="14" xfId="22" applyFont="1" applyFill="1" applyBorder="1" applyAlignment="1">
      <alignment horizontal="right"/>
      <protection/>
    </xf>
    <xf numFmtId="0" fontId="1" fillId="0" borderId="6" xfId="22" applyFont="1" applyFill="1" applyBorder="1" applyAlignment="1">
      <alignment horizontal="right"/>
      <protection/>
    </xf>
    <xf numFmtId="0" fontId="1" fillId="0" borderId="1" xfId="22" applyFont="1" applyFill="1" applyBorder="1" applyAlignment="1">
      <alignment horizontal="right"/>
      <protection/>
    </xf>
    <xf numFmtId="0" fontId="1" fillId="0" borderId="15" xfId="22" applyFont="1" applyFill="1" applyBorder="1" applyAlignment="1">
      <alignment horizontal="right"/>
      <protection/>
    </xf>
    <xf numFmtId="0" fontId="2" fillId="0" borderId="0" xfId="22" applyFont="1" applyFill="1">
      <alignment/>
      <protection/>
    </xf>
    <xf numFmtId="0" fontId="1" fillId="0" borderId="0" xfId="22" applyFont="1" applyFill="1">
      <alignment/>
      <protection/>
    </xf>
    <xf numFmtId="172" fontId="1" fillId="0" borderId="16" xfId="15" applyNumberFormat="1" applyFont="1" applyFill="1" applyBorder="1" applyAlignment="1">
      <alignment horizontal="right"/>
    </xf>
    <xf numFmtId="172" fontId="1" fillId="0" borderId="4" xfId="15" applyNumberFormat="1" applyFont="1" applyFill="1" applyBorder="1" applyAlignment="1">
      <alignment horizontal="right"/>
    </xf>
    <xf numFmtId="172" fontId="1" fillId="0" borderId="10" xfId="15" applyNumberFormat="1" applyFont="1" applyFill="1" applyBorder="1" applyAlignment="1">
      <alignment horizontal="right"/>
    </xf>
    <xf numFmtId="172" fontId="1" fillId="0" borderId="4" xfId="15" applyNumberFormat="1" applyFont="1" applyFill="1" applyBorder="1" applyAlignment="1">
      <alignment/>
    </xf>
    <xf numFmtId="0" fontId="1" fillId="0" borderId="13" xfId="22" applyFont="1" applyFill="1" applyBorder="1">
      <alignment/>
      <protection/>
    </xf>
    <xf numFmtId="172" fontId="1" fillId="0" borderId="17" xfId="15" applyNumberFormat="1" applyFont="1" applyFill="1" applyBorder="1" applyAlignment="1">
      <alignment horizontal="right"/>
    </xf>
    <xf numFmtId="172" fontId="1" fillId="0" borderId="5" xfId="15" applyNumberFormat="1" applyFont="1" applyFill="1" applyBorder="1" applyAlignment="1">
      <alignment horizontal="right"/>
    </xf>
    <xf numFmtId="172" fontId="1" fillId="0" borderId="0" xfId="15" applyNumberFormat="1" applyFont="1" applyFill="1" applyBorder="1" applyAlignment="1">
      <alignment horizontal="right"/>
    </xf>
    <xf numFmtId="0" fontId="1" fillId="0" borderId="14" xfId="22" applyFont="1" applyFill="1" applyBorder="1">
      <alignment/>
      <protection/>
    </xf>
    <xf numFmtId="172" fontId="1" fillId="0" borderId="18" xfId="15" applyNumberFormat="1" applyFont="1" applyFill="1" applyBorder="1" applyAlignment="1">
      <alignment horizontal="right"/>
    </xf>
    <xf numFmtId="172" fontId="1" fillId="0" borderId="6" xfId="15" applyNumberFormat="1" applyFont="1" applyFill="1" applyBorder="1" applyAlignment="1">
      <alignment horizontal="right"/>
    </xf>
    <xf numFmtId="172" fontId="1" fillId="0" borderId="1" xfId="15" applyNumberFormat="1" applyFont="1" applyFill="1" applyBorder="1" applyAlignment="1">
      <alignment horizontal="right"/>
    </xf>
    <xf numFmtId="0" fontId="2" fillId="0" borderId="0" xfId="22" applyFont="1" applyFill="1" applyBorder="1" applyAlignment="1">
      <alignment horizontal="right"/>
      <protection/>
    </xf>
    <xf numFmtId="43" fontId="2" fillId="0" borderId="0" xfId="22" applyNumberFormat="1" applyFont="1" applyFill="1">
      <alignment/>
      <protection/>
    </xf>
    <xf numFmtId="0" fontId="1" fillId="0" borderId="0" xfId="22" applyFont="1" applyFill="1" applyBorder="1">
      <alignment/>
      <protection/>
    </xf>
    <xf numFmtId="0" fontId="2" fillId="0" borderId="0" xfId="22" applyFont="1" applyFill="1" applyBorder="1">
      <alignment/>
      <protection/>
    </xf>
    <xf numFmtId="172" fontId="2" fillId="0" borderId="0" xfId="22" applyNumberFormat="1" applyFont="1" applyFill="1" applyBorder="1">
      <alignment/>
      <protection/>
    </xf>
    <xf numFmtId="172" fontId="2" fillId="0" borderId="7" xfId="22" applyNumberFormat="1" applyFont="1" applyFill="1" applyBorder="1">
      <alignment/>
      <protection/>
    </xf>
    <xf numFmtId="172" fontId="4" fillId="0" borderId="0" xfId="15" applyNumberFormat="1" applyFont="1" applyFill="1" applyBorder="1" applyAlignment="1">
      <alignment/>
    </xf>
    <xf numFmtId="0" fontId="1" fillId="2" borderId="0" xfId="22" applyFont="1" applyFill="1" applyAlignment="1">
      <alignment horizontal="left"/>
      <protection/>
    </xf>
    <xf numFmtId="37" fontId="2" fillId="0" borderId="8" xfId="19" applyNumberFormat="1" applyFont="1" applyFill="1" applyBorder="1">
      <alignment/>
      <protection/>
    </xf>
    <xf numFmtId="37" fontId="2" fillId="0" borderId="0" xfId="19" applyNumberFormat="1" applyFont="1" applyFill="1">
      <alignment/>
      <protection/>
    </xf>
    <xf numFmtId="172" fontId="12" fillId="0" borderId="0" xfId="0" applyNumberFormat="1" applyFont="1" applyBorder="1" applyAlignment="1">
      <alignment/>
    </xf>
    <xf numFmtId="38" fontId="2" fillId="0" borderId="0" xfId="19" applyNumberFormat="1" applyFont="1" applyFill="1" applyAlignment="1" quotePrefix="1">
      <alignment/>
      <protection/>
    </xf>
    <xf numFmtId="38" fontId="2" fillId="0" borderId="0" xfId="19" applyNumberFormat="1" applyFont="1" applyFill="1" applyAlignment="1">
      <alignment horizontal="center" vertical="top"/>
      <protection/>
    </xf>
    <xf numFmtId="38" fontId="2" fillId="0" borderId="0" xfId="19" applyNumberFormat="1" applyFont="1" applyFill="1" applyBorder="1" applyAlignment="1">
      <alignment horizontal="center"/>
      <protection/>
    </xf>
    <xf numFmtId="38" fontId="2" fillId="0" borderId="0" xfId="19" applyNumberFormat="1" applyFont="1" applyFill="1" applyAlignment="1">
      <alignment horizontal="center"/>
      <protection/>
    </xf>
    <xf numFmtId="38" fontId="9" fillId="0" borderId="0" xfId="19" applyNumberFormat="1" applyFont="1" applyFill="1">
      <alignment/>
      <protection/>
    </xf>
    <xf numFmtId="38" fontId="2" fillId="0" borderId="0" xfId="15" applyNumberFormat="1" applyFont="1" applyFill="1" applyAlignment="1">
      <alignment/>
    </xf>
    <xf numFmtId="38" fontId="2" fillId="0" borderId="0" xfId="19" applyNumberFormat="1" applyFont="1" applyFill="1" applyAlignment="1">
      <alignment horizontal="left" vertical="justify"/>
      <protection/>
    </xf>
    <xf numFmtId="38" fontId="2" fillId="0" borderId="0" xfId="0" applyNumberFormat="1" applyFont="1" applyFill="1" applyAlignment="1">
      <alignment/>
    </xf>
    <xf numFmtId="172" fontId="2" fillId="0" borderId="7" xfId="19" applyNumberFormat="1" applyFont="1" applyFill="1" applyBorder="1" applyAlignment="1">
      <alignment horizontal="center" vertical="top"/>
      <protection/>
    </xf>
    <xf numFmtId="38" fontId="2" fillId="0" borderId="0" xfId="19" applyNumberFormat="1" applyFont="1" applyFill="1" applyAlignment="1">
      <alignment horizontal="justify" vertical="justify"/>
      <protection/>
    </xf>
    <xf numFmtId="38" fontId="2" fillId="0" borderId="0" xfId="0" applyNumberFormat="1" applyFont="1" applyFill="1" applyAlignment="1">
      <alignment horizontal="justify" vertical="justify"/>
    </xf>
    <xf numFmtId="9" fontId="2" fillId="0" borderId="0" xfId="23" applyFont="1" applyFill="1" applyAlignment="1">
      <alignment/>
    </xf>
    <xf numFmtId="38" fontId="2" fillId="0" borderId="7" xfId="19" applyNumberFormat="1" applyFont="1" applyFill="1" applyBorder="1">
      <alignment/>
      <protection/>
    </xf>
    <xf numFmtId="172" fontId="1" fillId="0" borderId="0" xfId="15" applyNumberFormat="1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Normal_OIB31Ma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mSoi_Lim\Local%20Settings\Temporary%20Internet%20Files\OLK96\OIB%20Consol%20-%20Jun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mSoi_Lim\Local%20Settings\Temporary%20Internet%20Files\OLK96\First%20Quarter%20Reports%2030.9.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mSoi_Lim\Local%20Settings\Temporary%20Internet%20Files\OLK96\OIB%20Consol%20-%20Ma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 (R)"/>
      <sheetName val="pl"/>
      <sheetName val="bs"/>
      <sheetName val="Equity"/>
      <sheetName val="Cashflow"/>
      <sheetName val="notes"/>
      <sheetName val="GroupCF working"/>
      <sheetName val="Disposal BS"/>
      <sheetName val="turnover"/>
      <sheetName val="EBITDA"/>
      <sheetName val="pbt"/>
      <sheetName val="bank"/>
      <sheetName val="Segment"/>
      <sheetName val="Journals"/>
      <sheetName val="Journals2"/>
      <sheetName val="Consol P&amp;L"/>
      <sheetName val="Consol BS"/>
      <sheetName val="Property P&amp;L"/>
      <sheetName val="Property BS"/>
      <sheetName val="Securities P&amp;L"/>
      <sheetName val="Securities BS"/>
      <sheetName val="Gaming P&amp;L"/>
      <sheetName val="Gaming BS"/>
      <sheetName val="Trading PL"/>
      <sheetName val="Trading BS"/>
      <sheetName val="Inco"/>
      <sheetName val="Inco(reconcile)"/>
      <sheetName val="RPT"/>
      <sheetName val="CF-AR"/>
      <sheetName val="XXAddn Info"/>
      <sheetName val="Other disposals07"/>
      <sheetName val="Sheet1"/>
      <sheetName val="Acq07"/>
      <sheetName val="xxproof"/>
      <sheetName val="xxx"/>
      <sheetName val="xxxx"/>
      <sheetName val="Sheet2"/>
      <sheetName val="xx"/>
      <sheetName val="Affiliates"/>
      <sheetName val="CF-co level"/>
      <sheetName val="xxisposal co-BS"/>
      <sheetName val="xxDisposal Co-PL"/>
      <sheetName val="XXHighlight"/>
      <sheetName val="xxDisposal Elimination"/>
      <sheetName val="Disposal08"/>
      <sheetName val="xxChanges"/>
    </sheetNames>
    <sheetDataSet>
      <sheetData sheetId="4">
        <row r="1">
          <cell r="A1" t="str">
            <v>OLYMPIA INDUSTRIES BERHAD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Equity"/>
      <sheetName val="CF"/>
      <sheetName val="Notes"/>
    </sheetNames>
    <sheetDataSet>
      <sheetData sheetId="0">
        <row r="1">
          <cell r="A1" t="str">
            <v>OLYMPIA INDUSTRIES BERHAD</v>
          </cell>
        </row>
        <row r="2">
          <cell r="A2" t="str">
            <v>(Company no. 63026-U)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 (R)"/>
      <sheetName val="pl"/>
      <sheetName val="bs"/>
      <sheetName val="Equity"/>
      <sheetName val="Cashflow"/>
      <sheetName val="notes"/>
      <sheetName val="turnover"/>
      <sheetName val="EBITDA"/>
      <sheetName val="pbt"/>
      <sheetName val="bank"/>
      <sheetName val="GroupCF working"/>
      <sheetName val="Segment"/>
      <sheetName val="Journals"/>
      <sheetName val="Journals2"/>
      <sheetName val="Consol P&amp;L"/>
      <sheetName val="Consol BS"/>
      <sheetName val="Property P&amp;L"/>
      <sheetName val="Property BS"/>
      <sheetName val="Securities P&amp;L"/>
      <sheetName val="Securities BS"/>
      <sheetName val="Gaming BS"/>
      <sheetName val="Gaming P&amp;L"/>
      <sheetName val="Trading PL"/>
      <sheetName val="Trading BS"/>
      <sheetName val="RPT"/>
      <sheetName val="Inco"/>
      <sheetName val="Inco(reconcile)"/>
      <sheetName val="CF-AR"/>
      <sheetName val="XXAddn Info"/>
      <sheetName val="Disposal BS2008"/>
      <sheetName val="Other disposals07"/>
      <sheetName val="Sheet1"/>
      <sheetName val="Acq07"/>
      <sheetName val="Co CF working"/>
      <sheetName val="xxproof"/>
      <sheetName val="xxx"/>
      <sheetName val="xxxx"/>
      <sheetName val="Sheet2"/>
      <sheetName val="xx"/>
      <sheetName val="Affiliates"/>
      <sheetName val="CF-co level"/>
      <sheetName val="xxisposal co-BS"/>
      <sheetName val="xxDisposal Co-PL"/>
      <sheetName val="XXHighlight"/>
      <sheetName val="xxDisposal Elimination"/>
      <sheetName val="Disposal08"/>
      <sheetName val="xxChanges"/>
    </sheetNames>
    <sheetDataSet>
      <sheetData sheetId="17">
        <row r="92">
          <cell r="S92">
            <v>56312.770000000004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D11" sqref="D11"/>
    </sheetView>
  </sheetViews>
  <sheetFormatPr defaultColWidth="8.7109375" defaultRowHeight="12.75"/>
  <cols>
    <col min="1" max="1" width="4.140625" style="5" customWidth="1"/>
    <col min="2" max="2" width="5.7109375" style="5" customWidth="1"/>
    <col min="3" max="3" width="3.8515625" style="5" customWidth="1"/>
    <col min="4" max="4" width="8.7109375" style="5" customWidth="1"/>
    <col min="5" max="5" width="13.28125" style="5" customWidth="1"/>
    <col min="6" max="6" width="13.57421875" style="2" customWidth="1"/>
    <col min="7" max="7" width="1.8515625" style="2" customWidth="1"/>
    <col min="8" max="8" width="13.57421875" style="2" customWidth="1"/>
    <col min="9" max="9" width="3.00390625" style="2" customWidth="1"/>
    <col min="10" max="10" width="13.57421875" style="2" customWidth="1"/>
    <col min="11" max="11" width="1.7109375" style="2" customWidth="1"/>
    <col min="12" max="12" width="13.57421875" style="2" customWidth="1"/>
    <col min="13" max="16384" width="8.7109375" style="5" customWidth="1"/>
  </cols>
  <sheetData>
    <row r="1" ht="15.75">
      <c r="A1" s="124" t="s">
        <v>64</v>
      </c>
    </row>
    <row r="2" ht="12.75">
      <c r="A2" s="3" t="s">
        <v>0</v>
      </c>
    </row>
    <row r="3" ht="12.75">
      <c r="A3" s="4"/>
    </row>
    <row r="4" ht="14.25">
      <c r="A4" s="125" t="s">
        <v>1</v>
      </c>
    </row>
    <row r="5" ht="13.5" customHeight="1">
      <c r="A5" s="126" t="s">
        <v>345</v>
      </c>
    </row>
    <row r="6" spans="1:12" ht="12.75">
      <c r="A6" s="5" t="s">
        <v>2</v>
      </c>
      <c r="H6" s="6"/>
      <c r="L6" s="6"/>
    </row>
    <row r="7" spans="8:12" ht="12.75">
      <c r="H7" s="6"/>
      <c r="L7" s="6"/>
    </row>
    <row r="8" spans="6:12" ht="12.75">
      <c r="F8" s="39" t="s">
        <v>3</v>
      </c>
      <c r="G8" s="39"/>
      <c r="H8" s="39"/>
      <c r="J8" s="191" t="s">
        <v>4</v>
      </c>
      <c r="K8" s="191"/>
      <c r="L8" s="191"/>
    </row>
    <row r="9" spans="6:12" ht="12.75">
      <c r="F9" s="8" t="s">
        <v>5</v>
      </c>
      <c r="G9" s="8"/>
      <c r="H9" s="41" t="s">
        <v>6</v>
      </c>
      <c r="I9" s="116"/>
      <c r="J9" s="8" t="s">
        <v>5</v>
      </c>
      <c r="K9" s="8"/>
      <c r="L9" s="8" t="s">
        <v>6</v>
      </c>
    </row>
    <row r="10" spans="6:12" ht="12.75">
      <c r="F10" s="7" t="s">
        <v>7</v>
      </c>
      <c r="G10" s="7"/>
      <c r="H10" s="42" t="s">
        <v>7</v>
      </c>
      <c r="I10" s="116"/>
      <c r="J10" s="8" t="s">
        <v>253</v>
      </c>
      <c r="K10" s="7"/>
      <c r="L10" s="8" t="s">
        <v>253</v>
      </c>
    </row>
    <row r="11" spans="6:12" ht="12.75">
      <c r="F11" s="7" t="s">
        <v>346</v>
      </c>
      <c r="G11" s="7"/>
      <c r="H11" s="42" t="s">
        <v>347</v>
      </c>
      <c r="I11" s="116"/>
      <c r="J11" s="7" t="str">
        <f>+F11</f>
        <v>31 Mar 2009</v>
      </c>
      <c r="K11" s="7"/>
      <c r="L11" s="7" t="str">
        <f>+H11</f>
        <v>31 Mar 2008</v>
      </c>
    </row>
    <row r="12" spans="6:12" ht="12.75">
      <c r="F12" s="8" t="s">
        <v>8</v>
      </c>
      <c r="G12" s="8"/>
      <c r="H12" s="42" t="s">
        <v>8</v>
      </c>
      <c r="I12" s="8"/>
      <c r="J12" s="8" t="s">
        <v>8</v>
      </c>
      <c r="K12" s="8"/>
      <c r="L12" s="7" t="s">
        <v>8</v>
      </c>
    </row>
    <row r="14" spans="1:12" ht="12.75">
      <c r="A14" s="14" t="s">
        <v>9</v>
      </c>
      <c r="B14" s="5" t="s">
        <v>10</v>
      </c>
      <c r="E14" s="13"/>
      <c r="F14" s="117">
        <v>76234</v>
      </c>
      <c r="G14" s="117"/>
      <c r="H14" s="2">
        <v>110689</v>
      </c>
      <c r="J14" s="117">
        <v>244737</v>
      </c>
      <c r="K14" s="117"/>
      <c r="L14" s="2">
        <v>309708</v>
      </c>
    </row>
    <row r="15" ht="12.75">
      <c r="E15" s="13"/>
    </row>
    <row r="16" spans="2:12" ht="12.75">
      <c r="B16" s="5" t="s">
        <v>11</v>
      </c>
      <c r="E16" s="13"/>
      <c r="F16" s="118">
        <v>-77847</v>
      </c>
      <c r="G16" s="118"/>
      <c r="H16" s="2">
        <v>-106299</v>
      </c>
      <c r="J16" s="118">
        <v>-242842</v>
      </c>
      <c r="K16" s="118"/>
      <c r="L16" s="2">
        <v>-287969</v>
      </c>
    </row>
    <row r="17" ht="12.75">
      <c r="E17" s="13"/>
    </row>
    <row r="18" spans="2:12" ht="12.75">
      <c r="B18" s="5" t="s">
        <v>12</v>
      </c>
      <c r="E18" s="13"/>
      <c r="F18" s="118">
        <v>2734</v>
      </c>
      <c r="G18" s="118"/>
      <c r="H18" s="2">
        <v>42676</v>
      </c>
      <c r="J18" s="118">
        <v>5176</v>
      </c>
      <c r="K18" s="118"/>
      <c r="L18" s="2">
        <v>66536</v>
      </c>
    </row>
    <row r="19" spans="5:11" ht="12.75">
      <c r="E19" s="13"/>
      <c r="F19" s="118"/>
      <c r="G19" s="118"/>
      <c r="J19" s="118"/>
      <c r="K19" s="118"/>
    </row>
    <row r="20" spans="2:12" ht="12.75">
      <c r="B20" s="5" t="s">
        <v>254</v>
      </c>
      <c r="E20" s="13"/>
      <c r="F20" s="118">
        <v>-2803</v>
      </c>
      <c r="G20" s="118"/>
      <c r="H20" s="2">
        <v>-508</v>
      </c>
      <c r="J20" s="118">
        <v>-33372</v>
      </c>
      <c r="K20" s="118"/>
      <c r="L20" s="2">
        <v>-890</v>
      </c>
    </row>
    <row r="21" spans="5:12" ht="12.75">
      <c r="E21" s="13"/>
      <c r="F21" s="119"/>
      <c r="G21" s="118"/>
      <c r="H21" s="9"/>
      <c r="J21" s="119"/>
      <c r="K21" s="118"/>
      <c r="L21" s="9"/>
    </row>
    <row r="22" spans="5:12" ht="12.75">
      <c r="E22" s="13"/>
      <c r="F22" s="10"/>
      <c r="G22" s="10"/>
      <c r="H22" s="10"/>
      <c r="I22" s="10"/>
      <c r="J22" s="10"/>
      <c r="K22" s="10"/>
      <c r="L22" s="10"/>
    </row>
    <row r="23" spans="2:12" ht="12.75">
      <c r="B23" s="5" t="s">
        <v>255</v>
      </c>
      <c r="E23" s="13"/>
      <c r="F23" s="10">
        <f>SUM(F14:F20)</f>
        <v>-1682</v>
      </c>
      <c r="G23" s="10"/>
      <c r="H23" s="10">
        <f>SUM(H14:H20)</f>
        <v>46558</v>
      </c>
      <c r="I23" s="10"/>
      <c r="J23" s="10">
        <f>SUM(J14:J20)</f>
        <v>-26301</v>
      </c>
      <c r="K23" s="10"/>
      <c r="L23" s="10">
        <f>SUM(L14:L20)</f>
        <v>87385</v>
      </c>
    </row>
    <row r="24" spans="5:11" ht="12.75">
      <c r="E24" s="13"/>
      <c r="F24" s="118"/>
      <c r="G24" s="118"/>
      <c r="J24" s="118"/>
      <c r="K24" s="118"/>
    </row>
    <row r="25" spans="2:12" ht="12.75">
      <c r="B25" s="5" t="s">
        <v>13</v>
      </c>
      <c r="E25" s="13"/>
      <c r="F25" s="118">
        <v>-5531</v>
      </c>
      <c r="G25" s="43"/>
      <c r="H25" s="10">
        <v>-6240</v>
      </c>
      <c r="I25" s="10"/>
      <c r="J25" s="118">
        <v>-17503</v>
      </c>
      <c r="K25" s="43"/>
      <c r="L25" s="10">
        <v>-19506</v>
      </c>
    </row>
    <row r="26" spans="5:12" ht="12.75">
      <c r="E26" s="13"/>
      <c r="F26" s="9"/>
      <c r="G26" s="43"/>
      <c r="H26" s="9"/>
      <c r="I26" s="10"/>
      <c r="J26" s="9"/>
      <c r="K26" s="43"/>
      <c r="L26" s="9"/>
    </row>
    <row r="27" spans="5:12" ht="12.75">
      <c r="E27" s="13"/>
      <c r="F27" s="10"/>
      <c r="G27" s="10"/>
      <c r="H27" s="10"/>
      <c r="I27" s="10"/>
      <c r="J27" s="10"/>
      <c r="K27" s="10"/>
      <c r="L27" s="10"/>
    </row>
    <row r="28" spans="1:12" ht="12.75">
      <c r="A28" s="14"/>
      <c r="B28" s="11" t="s">
        <v>256</v>
      </c>
      <c r="E28" s="13"/>
      <c r="F28" s="117">
        <f>SUM(F23:F25)</f>
        <v>-7213</v>
      </c>
      <c r="G28" s="117"/>
      <c r="H28" s="117">
        <f>SUM(H23:H25)</f>
        <v>40318</v>
      </c>
      <c r="I28" s="117"/>
      <c r="J28" s="117">
        <f>SUM(J23:J25)</f>
        <v>-43804</v>
      </c>
      <c r="K28" s="117"/>
      <c r="L28" s="117">
        <f>SUM(L23:L25)</f>
        <v>67879</v>
      </c>
    </row>
    <row r="29" spans="5:12" ht="14.25" customHeight="1">
      <c r="E29" s="13"/>
      <c r="F29" s="117"/>
      <c r="G29" s="43"/>
      <c r="H29" s="10"/>
      <c r="I29" s="10"/>
      <c r="J29" s="117"/>
      <c r="K29" s="43"/>
      <c r="L29" s="10"/>
    </row>
    <row r="30" spans="2:12" ht="12.75">
      <c r="B30" s="5" t="s">
        <v>14</v>
      </c>
      <c r="E30" s="13"/>
      <c r="F30" s="120">
        <v>418</v>
      </c>
      <c r="G30" s="5"/>
      <c r="H30" s="2">
        <v>-3214</v>
      </c>
      <c r="J30" s="120">
        <v>-1623</v>
      </c>
      <c r="K30" s="5"/>
      <c r="L30" s="2">
        <v>-8466</v>
      </c>
    </row>
    <row r="31" spans="5:12" ht="12.75">
      <c r="E31" s="13"/>
      <c r="G31" s="5"/>
      <c r="H31" s="9"/>
      <c r="K31" s="5"/>
      <c r="L31" s="9"/>
    </row>
    <row r="32" spans="5:11" ht="12.75">
      <c r="E32" s="13"/>
      <c r="F32" s="121"/>
      <c r="G32" s="5"/>
      <c r="J32" s="121"/>
      <c r="K32" s="5"/>
    </row>
    <row r="33" spans="2:12" ht="12.75">
      <c r="B33" s="5" t="s">
        <v>327</v>
      </c>
      <c r="E33" s="13"/>
      <c r="F33" s="2">
        <f>SUM(F28:F30)</f>
        <v>-6795</v>
      </c>
      <c r="H33" s="2">
        <f>SUM(H28:H30)</f>
        <v>37104</v>
      </c>
      <c r="J33" s="2">
        <f>SUM(J28:J30)</f>
        <v>-45427</v>
      </c>
      <c r="L33" s="2">
        <f>SUM(L28:L30)</f>
        <v>59413</v>
      </c>
    </row>
    <row r="34" spans="5:12" ht="13.5" thickBot="1">
      <c r="E34" s="13"/>
      <c r="F34" s="12"/>
      <c r="G34" s="5"/>
      <c r="H34" s="12"/>
      <c r="J34" s="12"/>
      <c r="K34" s="5"/>
      <c r="L34" s="12"/>
    </row>
    <row r="35" spans="5:12" ht="13.5" thickTop="1">
      <c r="E35" s="13"/>
      <c r="F35" s="10"/>
      <c r="G35" s="10"/>
      <c r="H35" s="10"/>
      <c r="I35" s="10"/>
      <c r="J35" s="10"/>
      <c r="K35" s="10"/>
      <c r="L35" s="10"/>
    </row>
    <row r="36" spans="2:11" ht="12.75">
      <c r="B36" s="5" t="s">
        <v>15</v>
      </c>
      <c r="E36" s="13"/>
      <c r="F36" s="10"/>
      <c r="G36" s="5"/>
      <c r="J36" s="10"/>
      <c r="K36" s="5"/>
    </row>
    <row r="37" spans="5:11" ht="12.75">
      <c r="E37" s="13"/>
      <c r="F37" s="10"/>
      <c r="G37" s="5"/>
      <c r="J37" s="10"/>
      <c r="K37" s="5"/>
    </row>
    <row r="38" spans="2:12" ht="14.25" customHeight="1">
      <c r="B38" s="11" t="s">
        <v>328</v>
      </c>
      <c r="E38" s="13"/>
      <c r="F38" s="13">
        <v>-6529</v>
      </c>
      <c r="G38" s="5"/>
      <c r="H38" s="13">
        <v>28492</v>
      </c>
      <c r="I38" s="5"/>
      <c r="J38" s="13">
        <v>-42404</v>
      </c>
      <c r="K38" s="5"/>
      <c r="L38" s="13">
        <v>50922</v>
      </c>
    </row>
    <row r="39" spans="2:12" ht="14.25" customHeight="1">
      <c r="B39" s="11"/>
      <c r="E39" s="13"/>
      <c r="F39" s="13"/>
      <c r="G39" s="5"/>
      <c r="H39" s="13"/>
      <c r="I39" s="5"/>
      <c r="J39" s="13"/>
      <c r="K39" s="5"/>
      <c r="L39" s="13"/>
    </row>
    <row r="40" spans="2:12" ht="12.75">
      <c r="B40" s="11" t="s">
        <v>329</v>
      </c>
      <c r="E40" s="13"/>
      <c r="F40" s="120">
        <v>-266</v>
      </c>
      <c r="G40" s="5"/>
      <c r="H40" s="2">
        <v>8612</v>
      </c>
      <c r="J40" s="120">
        <v>-3023</v>
      </c>
      <c r="K40" s="5"/>
      <c r="L40" s="2">
        <v>8491</v>
      </c>
    </row>
    <row r="41" spans="5:12" ht="12.75">
      <c r="E41" s="13"/>
      <c r="G41" s="5"/>
      <c r="H41" s="9"/>
      <c r="K41" s="5"/>
      <c r="L41" s="9"/>
    </row>
    <row r="42" spans="5:11" ht="12.75">
      <c r="E42" s="13"/>
      <c r="F42" s="121"/>
      <c r="G42" s="5"/>
      <c r="J42" s="121"/>
      <c r="K42" s="5"/>
    </row>
    <row r="43" spans="5:12" ht="12.75">
      <c r="E43" s="13"/>
      <c r="F43" s="2">
        <f>SUM(F38:F40)</f>
        <v>-6795</v>
      </c>
      <c r="H43" s="2">
        <f>SUM(H38:H40)</f>
        <v>37104</v>
      </c>
      <c r="J43" s="2">
        <f>SUM(J38:J40)</f>
        <v>-45427</v>
      </c>
      <c r="L43" s="2">
        <f>SUM(L38:L40)</f>
        <v>59413</v>
      </c>
    </row>
    <row r="44" spans="6:12" ht="13.5" thickBot="1">
      <c r="F44" s="12"/>
      <c r="G44" s="5"/>
      <c r="H44" s="12"/>
      <c r="J44" s="12"/>
      <c r="K44" s="5"/>
      <c r="L44" s="12"/>
    </row>
    <row r="45" ht="13.5" thickTop="1"/>
    <row r="48" spans="1:8" ht="12.75">
      <c r="A48" s="14">
        <v>2</v>
      </c>
      <c r="B48" s="14" t="s">
        <v>16</v>
      </c>
      <c r="C48" s="14" t="s">
        <v>17</v>
      </c>
      <c r="G48" s="5"/>
      <c r="H48" s="15"/>
    </row>
    <row r="49" ht="12.75">
      <c r="D49" s="5" t="s">
        <v>224</v>
      </c>
    </row>
    <row r="50" spans="6:12" ht="12.75">
      <c r="F50" s="15"/>
      <c r="G50" s="15"/>
      <c r="H50" s="15"/>
      <c r="I50" s="15"/>
      <c r="J50" s="15"/>
      <c r="K50" s="15"/>
      <c r="L50" s="15"/>
    </row>
    <row r="51" spans="3:12" ht="12.75">
      <c r="C51" s="14" t="s">
        <v>18</v>
      </c>
      <c r="D51" s="14" t="s">
        <v>19</v>
      </c>
      <c r="F51" s="16">
        <f>Notes!J251</f>
        <v>-0.8939378173075343</v>
      </c>
      <c r="G51" s="16"/>
      <c r="H51" s="16">
        <f>Notes!K251</f>
        <v>3.9010685083054475</v>
      </c>
      <c r="I51" s="16"/>
      <c r="J51" s="16">
        <f>Notes!M251</f>
        <v>-5.8058721404669456</v>
      </c>
      <c r="K51" s="16"/>
      <c r="L51" s="16">
        <f>Notes!N251</f>
        <v>6.972139919273129</v>
      </c>
    </row>
    <row r="52" spans="6:12" ht="12.75">
      <c r="F52" s="16"/>
      <c r="G52" s="16"/>
      <c r="H52" s="16"/>
      <c r="I52" s="16"/>
      <c r="J52" s="16"/>
      <c r="K52" s="16"/>
      <c r="L52" s="16"/>
    </row>
    <row r="53" spans="3:12" ht="12.75">
      <c r="C53" s="14" t="s">
        <v>20</v>
      </c>
      <c r="D53" s="14" t="s">
        <v>21</v>
      </c>
      <c r="F53" s="17">
        <f>Notes!J278</f>
        <v>-0.43303082205373</v>
      </c>
      <c r="G53" s="17"/>
      <c r="H53" s="17">
        <f>Notes!K278</f>
        <v>2.3286318135326334</v>
      </c>
      <c r="I53" s="17"/>
      <c r="J53" s="17">
        <f>Notes!M278</f>
        <v>-3.081108436047518</v>
      </c>
      <c r="K53" s="17"/>
      <c r="L53" s="17">
        <f>Notes!N278</f>
        <v>4.11666252558957</v>
      </c>
    </row>
    <row r="54" spans="6:12" ht="12.75">
      <c r="F54" s="16"/>
      <c r="G54" s="16"/>
      <c r="H54" s="18"/>
      <c r="I54" s="16"/>
      <c r="J54" s="16"/>
      <c r="K54" s="16"/>
      <c r="L54" s="16"/>
    </row>
    <row r="55" spans="6:12" ht="12.75">
      <c r="F55" s="15"/>
      <c r="G55" s="15"/>
      <c r="H55" s="15"/>
      <c r="I55" s="15"/>
      <c r="J55" s="15"/>
      <c r="K55" s="15"/>
      <c r="L55" s="15"/>
    </row>
    <row r="61" ht="12.75">
      <c r="B61" s="5" t="s">
        <v>222</v>
      </c>
    </row>
    <row r="62" ht="12.75">
      <c r="B62" s="5" t="s">
        <v>257</v>
      </c>
    </row>
  </sheetData>
  <mergeCells count="1">
    <mergeCell ref="J8:L8"/>
  </mergeCells>
  <printOptions/>
  <pageMargins left="0.8" right="0.75" top="0.49" bottom="0.48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C23" sqref="C23"/>
    </sheetView>
  </sheetViews>
  <sheetFormatPr defaultColWidth="9.140625" defaultRowHeight="12.75"/>
  <cols>
    <col min="1" max="1" width="2.57421875" style="5" customWidth="1"/>
    <col min="2" max="2" width="3.00390625" style="5" customWidth="1"/>
    <col min="3" max="3" width="50.57421875" style="5" customWidth="1"/>
    <col min="4" max="4" width="19.7109375" style="2" customWidth="1"/>
    <col min="5" max="5" width="4.00390625" style="2" customWidth="1"/>
    <col min="6" max="6" width="19.7109375" style="2" customWidth="1"/>
    <col min="7" max="7" width="1.8515625" style="2" customWidth="1"/>
    <col min="8" max="8" width="0.42578125" style="2" customWidth="1"/>
    <col min="9" max="9" width="2.140625" style="2" customWidth="1"/>
    <col min="10" max="10" width="13.7109375" style="5" customWidth="1"/>
    <col min="11" max="14" width="7.57421875" style="5" customWidth="1"/>
    <col min="15" max="16384" width="9.140625" style="5" customWidth="1"/>
  </cols>
  <sheetData>
    <row r="1" ht="15.75">
      <c r="A1" s="38" t="str">
        <f>PL!A1</f>
        <v>OLYMPIA INDUSTRIES BERHAD</v>
      </c>
    </row>
    <row r="2" ht="12.75">
      <c r="A2" s="123" t="str">
        <f>PL!A2</f>
        <v>(Company no. 63026-U)</v>
      </c>
    </row>
    <row r="3" ht="12.75">
      <c r="A3" s="4"/>
    </row>
    <row r="4" ht="14.25">
      <c r="A4" s="125" t="s">
        <v>22</v>
      </c>
    </row>
    <row r="5" ht="14.25">
      <c r="A5" s="126" t="s">
        <v>348</v>
      </c>
    </row>
    <row r="6" spans="1:6" ht="12.75">
      <c r="A6" s="122"/>
      <c r="D6" s="8" t="s">
        <v>23</v>
      </c>
      <c r="F6" s="8" t="s">
        <v>24</v>
      </c>
    </row>
    <row r="7" spans="4:9" ht="12.75">
      <c r="D7" s="7" t="s">
        <v>25</v>
      </c>
      <c r="E7" s="7"/>
      <c r="F7" s="8" t="s">
        <v>26</v>
      </c>
      <c r="G7" s="8"/>
      <c r="H7" s="8"/>
      <c r="I7" s="8"/>
    </row>
    <row r="8" spans="4:9" ht="12.75">
      <c r="D8" s="8" t="s">
        <v>27</v>
      </c>
      <c r="E8" s="8"/>
      <c r="F8" s="8" t="s">
        <v>28</v>
      </c>
      <c r="G8" s="8"/>
      <c r="H8" s="8"/>
      <c r="I8" s="8"/>
    </row>
    <row r="9" spans="4:10" ht="12.75">
      <c r="D9" s="7" t="s">
        <v>346</v>
      </c>
      <c r="E9" s="8"/>
      <c r="F9" s="7" t="s">
        <v>237</v>
      </c>
      <c r="G9" s="7"/>
      <c r="H9" s="7"/>
      <c r="I9" s="7"/>
      <c r="J9" s="40"/>
    </row>
    <row r="10" spans="4:10" ht="12.75">
      <c r="D10" s="8" t="s">
        <v>8</v>
      </c>
      <c r="E10" s="8"/>
      <c r="F10" s="8" t="s">
        <v>8</v>
      </c>
      <c r="G10" s="8"/>
      <c r="H10" s="8"/>
      <c r="I10" s="8"/>
      <c r="J10" s="40"/>
    </row>
    <row r="11" ht="12.75">
      <c r="A11" s="4" t="s">
        <v>29</v>
      </c>
    </row>
    <row r="12" ht="12.75">
      <c r="A12" s="4" t="s">
        <v>30</v>
      </c>
    </row>
    <row r="13" spans="1:10" ht="12.75">
      <c r="A13" s="5" t="s">
        <v>31</v>
      </c>
      <c r="D13" s="2">
        <v>18372</v>
      </c>
      <c r="F13" s="2">
        <v>19649</v>
      </c>
      <c r="J13" s="13"/>
    </row>
    <row r="14" spans="1:10" ht="12.75">
      <c r="A14" s="5" t="s">
        <v>238</v>
      </c>
      <c r="D14" s="2">
        <v>3879</v>
      </c>
      <c r="F14" s="2">
        <v>3911</v>
      </c>
      <c r="J14" s="13"/>
    </row>
    <row r="15" spans="1:10" ht="12.75">
      <c r="A15" s="5" t="s">
        <v>32</v>
      </c>
      <c r="D15" s="2">
        <v>215578</v>
      </c>
      <c r="F15" s="2">
        <v>215335</v>
      </c>
      <c r="J15" s="13"/>
    </row>
    <row r="16" spans="1:10" ht="12.75">
      <c r="A16" s="5" t="s">
        <v>33</v>
      </c>
      <c r="D16" s="2">
        <v>280000</v>
      </c>
      <c r="F16" s="2">
        <v>280000</v>
      </c>
      <c r="J16" s="13"/>
    </row>
    <row r="17" spans="1:10" ht="12.75">
      <c r="A17" s="5" t="s">
        <v>34</v>
      </c>
      <c r="D17" s="2">
        <v>287</v>
      </c>
      <c r="F17" s="2">
        <v>287</v>
      </c>
      <c r="J17" s="13"/>
    </row>
    <row r="18" spans="1:10" ht="12.75">
      <c r="A18" s="5" t="s">
        <v>35</v>
      </c>
      <c r="D18" s="2">
        <v>250</v>
      </c>
      <c r="F18" s="2">
        <v>250</v>
      </c>
      <c r="J18" s="13"/>
    </row>
    <row r="19" spans="1:10" ht="12.75">
      <c r="A19" s="5" t="s">
        <v>36</v>
      </c>
      <c r="D19" s="2">
        <v>125000</v>
      </c>
      <c r="F19" s="2">
        <v>125000</v>
      </c>
      <c r="J19" s="13"/>
    </row>
    <row r="20" spans="1:10" ht="12.75">
      <c r="A20" s="5" t="s">
        <v>37</v>
      </c>
      <c r="D20" s="2">
        <v>21441</v>
      </c>
      <c r="F20" s="2">
        <v>21956</v>
      </c>
      <c r="J20" s="13"/>
    </row>
    <row r="21" spans="1:9" ht="12.75">
      <c r="A21" s="14"/>
      <c r="D21" s="19">
        <f>SUM(D13:D20)</f>
        <v>664807</v>
      </c>
      <c r="E21" s="5"/>
      <c r="F21" s="19">
        <f>SUM(F13:F20)</f>
        <v>666388</v>
      </c>
      <c r="G21" s="5"/>
      <c r="H21" s="5"/>
      <c r="I21" s="5"/>
    </row>
    <row r="22" ht="12.75">
      <c r="A22" s="4" t="s">
        <v>38</v>
      </c>
    </row>
    <row r="23" spans="1:10" ht="12.75">
      <c r="A23" s="5" t="s">
        <v>39</v>
      </c>
      <c r="D23" s="20">
        <v>253393</v>
      </c>
      <c r="F23" s="20">
        <v>231820</v>
      </c>
      <c r="J23" s="13"/>
    </row>
    <row r="24" spans="1:10" ht="12.75">
      <c r="A24" s="5" t="s">
        <v>40</v>
      </c>
      <c r="D24" s="21">
        <v>8719</v>
      </c>
      <c r="F24" s="22">
        <v>887</v>
      </c>
      <c r="J24" s="23"/>
    </row>
    <row r="25" spans="1:10" ht="12.75">
      <c r="A25" s="11" t="s">
        <v>259</v>
      </c>
      <c r="D25" s="22">
        <v>331</v>
      </c>
      <c r="F25" s="22">
        <v>301</v>
      </c>
      <c r="J25" s="13"/>
    </row>
    <row r="26" spans="1:10" ht="12.75">
      <c r="A26" s="5" t="s">
        <v>41</v>
      </c>
      <c r="D26" s="21">
        <v>93459</v>
      </c>
      <c r="F26" s="21">
        <v>152892</v>
      </c>
      <c r="J26" s="13"/>
    </row>
    <row r="27" spans="1:10" ht="12.75">
      <c r="A27" s="5" t="s">
        <v>42</v>
      </c>
      <c r="D27" s="21">
        <v>137122</v>
      </c>
      <c r="F27" s="21">
        <v>150523</v>
      </c>
      <c r="J27" s="13"/>
    </row>
    <row r="28" spans="1:10" ht="13.5" customHeight="1">
      <c r="A28" s="5" t="s">
        <v>43</v>
      </c>
      <c r="D28" s="24">
        <v>13066</v>
      </c>
      <c r="F28" s="24">
        <v>30621</v>
      </c>
      <c r="J28" s="13"/>
    </row>
    <row r="29" spans="4:10" ht="12.75">
      <c r="D29" s="10">
        <f>SUM(D23:D28)</f>
        <v>506090</v>
      </c>
      <c r="E29" s="10"/>
      <c r="F29" s="10">
        <f>SUM(F23:F28)</f>
        <v>567044</v>
      </c>
      <c r="G29" s="10"/>
      <c r="H29" s="10"/>
      <c r="I29" s="10"/>
      <c r="J29" s="13"/>
    </row>
    <row r="30" spans="4:10" ht="8.25" customHeight="1">
      <c r="D30" s="10"/>
      <c r="E30" s="10"/>
      <c r="F30" s="10"/>
      <c r="G30" s="10"/>
      <c r="H30" s="10"/>
      <c r="I30" s="10"/>
      <c r="J30" s="13"/>
    </row>
    <row r="31" spans="1:10" ht="13.5" thickBot="1">
      <c r="A31" s="4" t="s">
        <v>44</v>
      </c>
      <c r="D31" s="25">
        <f>D29+D21</f>
        <v>1170897</v>
      </c>
      <c r="E31" s="10"/>
      <c r="F31" s="25">
        <f>F29+F21</f>
        <v>1233432</v>
      </c>
      <c r="G31" s="10"/>
      <c r="H31" s="10"/>
      <c r="I31" s="10"/>
      <c r="J31" s="13"/>
    </row>
    <row r="32" spans="1:10" ht="12.75">
      <c r="A32" s="4"/>
      <c r="D32" s="10"/>
      <c r="E32" s="10"/>
      <c r="F32" s="10"/>
      <c r="G32" s="10"/>
      <c r="H32" s="10"/>
      <c r="I32" s="10"/>
      <c r="J32" s="13"/>
    </row>
    <row r="33" spans="1:10" ht="12.75">
      <c r="A33" s="4" t="s">
        <v>45</v>
      </c>
      <c r="D33" s="10"/>
      <c r="E33" s="10"/>
      <c r="F33" s="10"/>
      <c r="G33" s="10"/>
      <c r="H33" s="10"/>
      <c r="I33" s="10"/>
      <c r="J33" s="13"/>
    </row>
    <row r="34" spans="1:10" ht="12.75">
      <c r="A34" s="4" t="s">
        <v>46</v>
      </c>
      <c r="D34" s="10"/>
      <c r="E34" s="10"/>
      <c r="F34" s="10"/>
      <c r="G34" s="10"/>
      <c r="H34" s="10"/>
      <c r="I34" s="10"/>
      <c r="J34" s="13"/>
    </row>
    <row r="35" spans="1:10" ht="12.75">
      <c r="A35" s="5" t="s">
        <v>47</v>
      </c>
      <c r="D35" s="2">
        <v>730364</v>
      </c>
      <c r="F35" s="2">
        <v>730364</v>
      </c>
      <c r="J35" s="13"/>
    </row>
    <row r="36" spans="1:10" ht="12.75">
      <c r="A36" s="5" t="s">
        <v>48</v>
      </c>
      <c r="D36" s="5"/>
      <c r="E36" s="5"/>
      <c r="F36" s="5"/>
      <c r="J36" s="13"/>
    </row>
    <row r="37" spans="2:10" ht="12.75">
      <c r="B37" s="5" t="s">
        <v>49</v>
      </c>
      <c r="D37" s="2">
        <v>329</v>
      </c>
      <c r="F37" s="2">
        <v>329</v>
      </c>
      <c r="J37" s="13"/>
    </row>
    <row r="38" spans="1:10" ht="12.75">
      <c r="A38" s="5" t="s">
        <v>50</v>
      </c>
      <c r="D38" s="2">
        <v>143519</v>
      </c>
      <c r="F38" s="2">
        <v>174852</v>
      </c>
      <c r="J38" s="13"/>
    </row>
    <row r="39" spans="1:10" ht="12.75">
      <c r="A39" s="5" t="s">
        <v>234</v>
      </c>
      <c r="D39" s="13">
        <v>278272</v>
      </c>
      <c r="E39" s="5"/>
      <c r="F39" s="13">
        <v>278272</v>
      </c>
      <c r="J39" s="13"/>
    </row>
    <row r="40" spans="1:10" ht="12.75">
      <c r="A40" s="5" t="s">
        <v>51</v>
      </c>
      <c r="D40" s="9">
        <v>-516378</v>
      </c>
      <c r="F40" s="9">
        <v>-470719</v>
      </c>
      <c r="J40" s="13"/>
    </row>
    <row r="41" spans="1:10" ht="12.75">
      <c r="A41" s="11"/>
      <c r="B41" s="4"/>
      <c r="D41" s="2">
        <f>SUM(D35:D40)</f>
        <v>636106</v>
      </c>
      <c r="F41" s="2">
        <f>SUM(F35:F40)</f>
        <v>713098</v>
      </c>
      <c r="J41" s="13"/>
    </row>
    <row r="42" spans="1:10" ht="12.75">
      <c r="A42" s="4" t="s">
        <v>329</v>
      </c>
      <c r="D42" s="2">
        <v>9701</v>
      </c>
      <c r="F42" s="2">
        <v>13139</v>
      </c>
      <c r="J42" s="13"/>
    </row>
    <row r="43" spans="1:10" ht="12.75">
      <c r="A43" s="4" t="s">
        <v>52</v>
      </c>
      <c r="D43" s="26">
        <f>+D41+D42</f>
        <v>645807</v>
      </c>
      <c r="F43" s="26">
        <f>+F41+F42</f>
        <v>726237</v>
      </c>
      <c r="G43" s="10"/>
      <c r="H43" s="10"/>
      <c r="I43" s="10"/>
      <c r="J43" s="13"/>
    </row>
    <row r="44" spans="1:10" ht="12.75">
      <c r="A44" s="4"/>
      <c r="D44" s="10"/>
      <c r="E44" s="10"/>
      <c r="F44" s="10"/>
      <c r="G44" s="10"/>
      <c r="H44" s="10"/>
      <c r="I44" s="10"/>
      <c r="J44" s="13"/>
    </row>
    <row r="45" spans="1:10" ht="12.75">
      <c r="A45" s="4" t="s">
        <v>53</v>
      </c>
      <c r="D45" s="10"/>
      <c r="E45" s="10"/>
      <c r="F45" s="10"/>
      <c r="G45" s="10"/>
      <c r="H45" s="10"/>
      <c r="I45" s="10"/>
      <c r="J45" s="13"/>
    </row>
    <row r="46" spans="1:10" ht="12.75">
      <c r="A46" s="5" t="s">
        <v>54</v>
      </c>
      <c r="D46" s="10">
        <v>303617</v>
      </c>
      <c r="E46" s="10"/>
      <c r="F46" s="10">
        <v>343435</v>
      </c>
      <c r="G46" s="10"/>
      <c r="H46" s="10"/>
      <c r="I46" s="10"/>
      <c r="J46" s="13"/>
    </row>
    <row r="47" spans="1:10" ht="12.75">
      <c r="A47" s="11" t="s">
        <v>55</v>
      </c>
      <c r="D47" s="9">
        <v>2992</v>
      </c>
      <c r="E47" s="10"/>
      <c r="F47" s="9">
        <v>2992</v>
      </c>
      <c r="G47" s="10"/>
      <c r="H47" s="10"/>
      <c r="I47" s="10"/>
      <c r="J47" s="13"/>
    </row>
    <row r="48" spans="1:10" ht="12.75">
      <c r="A48" s="4"/>
      <c r="D48" s="10">
        <f>SUM(D46:D47)</f>
        <v>306609</v>
      </c>
      <c r="E48" s="10"/>
      <c r="F48" s="10">
        <f>SUM(F46:F47)</f>
        <v>346427</v>
      </c>
      <c r="G48" s="10"/>
      <c r="H48" s="10"/>
      <c r="I48" s="10"/>
      <c r="J48" s="13"/>
    </row>
    <row r="49" spans="1:10" ht="12.75">
      <c r="A49" s="4" t="s">
        <v>56</v>
      </c>
      <c r="J49" s="13"/>
    </row>
    <row r="50" spans="1:10" ht="12.75">
      <c r="A50" s="11" t="s">
        <v>239</v>
      </c>
      <c r="D50" s="27">
        <v>17864</v>
      </c>
      <c r="F50" s="20">
        <v>15977</v>
      </c>
      <c r="J50" s="13"/>
    </row>
    <row r="51" spans="1:10" ht="12.75">
      <c r="A51" s="5" t="s">
        <v>57</v>
      </c>
      <c r="D51" s="21">
        <v>168351</v>
      </c>
      <c r="F51" s="21">
        <v>121955</v>
      </c>
      <c r="J51" s="13"/>
    </row>
    <row r="52" spans="1:10" ht="12.75">
      <c r="A52" s="5" t="s">
        <v>58</v>
      </c>
      <c r="D52" s="21">
        <v>18487</v>
      </c>
      <c r="F52" s="21">
        <v>7490</v>
      </c>
      <c r="J52" s="13"/>
    </row>
    <row r="53" spans="1:10" ht="12.75">
      <c r="A53" s="5" t="s">
        <v>59</v>
      </c>
      <c r="D53" s="24">
        <v>13779</v>
      </c>
      <c r="F53" s="24">
        <v>15346</v>
      </c>
      <c r="J53" s="13"/>
    </row>
    <row r="54" spans="4:10" ht="12.75">
      <c r="D54" s="10">
        <f>SUM(D50:D53)</f>
        <v>218481</v>
      </c>
      <c r="E54" s="10"/>
      <c r="F54" s="10">
        <f>SUM(F50:F53)</f>
        <v>160768</v>
      </c>
      <c r="G54" s="10"/>
      <c r="H54" s="10"/>
      <c r="I54" s="10"/>
      <c r="J54" s="13"/>
    </row>
    <row r="55" spans="4:10" ht="11.25" customHeight="1">
      <c r="D55" s="10"/>
      <c r="E55" s="10"/>
      <c r="F55" s="10"/>
      <c r="G55" s="10"/>
      <c r="H55" s="10"/>
      <c r="I55" s="10"/>
      <c r="J55" s="13"/>
    </row>
    <row r="56" spans="1:10" ht="12.75">
      <c r="A56" s="4" t="s">
        <v>60</v>
      </c>
      <c r="D56" s="10">
        <f>D48+D54</f>
        <v>525090</v>
      </c>
      <c r="E56" s="10"/>
      <c r="F56" s="10">
        <f>F48+F54</f>
        <v>507195</v>
      </c>
      <c r="G56" s="10"/>
      <c r="H56" s="10"/>
      <c r="I56" s="10"/>
      <c r="J56" s="13"/>
    </row>
    <row r="57" spans="1:10" ht="7.5" customHeight="1">
      <c r="A57" s="4"/>
      <c r="D57" s="10"/>
      <c r="E57" s="10"/>
      <c r="F57" s="10"/>
      <c r="G57" s="10"/>
      <c r="H57" s="10"/>
      <c r="I57" s="10"/>
      <c r="J57" s="13"/>
    </row>
    <row r="58" spans="1:10" ht="13.5" thickBot="1">
      <c r="A58" s="4" t="s">
        <v>61</v>
      </c>
      <c r="D58" s="25">
        <f>D43+D56</f>
        <v>1170897</v>
      </c>
      <c r="E58" s="10"/>
      <c r="F58" s="25">
        <f>F43+F56</f>
        <v>1233432</v>
      </c>
      <c r="G58" s="10"/>
      <c r="H58" s="10"/>
      <c r="I58" s="10"/>
      <c r="J58" s="13"/>
    </row>
    <row r="59" spans="4:10" ht="12.75">
      <c r="D59" s="10"/>
      <c r="E59" s="10"/>
      <c r="F59" s="10"/>
      <c r="G59" s="10"/>
      <c r="H59" s="10"/>
      <c r="I59" s="10"/>
      <c r="J59" s="13"/>
    </row>
    <row r="60" ht="12.75">
      <c r="J60" s="13"/>
    </row>
    <row r="61" spans="1:10" ht="12.75">
      <c r="A61" s="4" t="s">
        <v>62</v>
      </c>
      <c r="B61" s="4"/>
      <c r="C61" s="4"/>
      <c r="G61" s="10"/>
      <c r="H61" s="10"/>
      <c r="I61" s="10"/>
      <c r="J61" s="13"/>
    </row>
    <row r="62" spans="1:10" ht="13.5" customHeight="1">
      <c r="A62" s="4"/>
      <c r="B62" s="4"/>
      <c r="C62" s="4" t="s">
        <v>63</v>
      </c>
      <c r="D62" s="28">
        <f>+D41/D35</f>
        <v>0.8709438033638022</v>
      </c>
      <c r="E62" s="29"/>
      <c r="F62" s="28">
        <f>+F41/F35</f>
        <v>0.9763597329550745</v>
      </c>
      <c r="J62" s="13"/>
    </row>
    <row r="63" ht="13.5" customHeight="1">
      <c r="J63" s="13"/>
    </row>
    <row r="64" spans="1:2" ht="12.75">
      <c r="A64" s="5" t="s">
        <v>223</v>
      </c>
      <c r="B64" s="14"/>
    </row>
    <row r="65" ht="12.75">
      <c r="A65" s="5" t="s">
        <v>258</v>
      </c>
    </row>
    <row r="66" ht="12.75">
      <c r="B66" s="4"/>
    </row>
    <row r="67" ht="12.75">
      <c r="B67" s="4"/>
    </row>
    <row r="98" ht="3" customHeight="1"/>
    <row r="99" ht="3" customHeight="1"/>
  </sheetData>
  <printOptions/>
  <pageMargins left="0.75" right="0.75" top="0.5" bottom="0.23" header="0.5" footer="0.41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31">
      <selection activeCell="B65" sqref="B65"/>
    </sheetView>
  </sheetViews>
  <sheetFormatPr defaultColWidth="9.140625" defaultRowHeight="12.75"/>
  <cols>
    <col min="1" max="1" width="2.8515625" style="5" customWidth="1"/>
    <col min="2" max="2" width="48.8515625" style="5" customWidth="1"/>
    <col min="3" max="3" width="16.7109375" style="5" customWidth="1"/>
    <col min="4" max="4" width="3.7109375" style="5" customWidth="1"/>
    <col min="5" max="5" width="13.8515625" style="5" customWidth="1"/>
    <col min="6" max="16384" width="9.140625" style="5" customWidth="1"/>
  </cols>
  <sheetData>
    <row r="1" spans="1:4" ht="15.75">
      <c r="A1" s="38" t="str">
        <f>+'[1]bs'!A1</f>
        <v>OLYMPIA INDUSTRIES BERHAD</v>
      </c>
      <c r="D1" s="43"/>
    </row>
    <row r="2" spans="1:4" ht="12.75">
      <c r="A2" s="3" t="str">
        <f>PL!A2</f>
        <v>(Company no. 63026-U)</v>
      </c>
      <c r="D2" s="43"/>
    </row>
    <row r="3" spans="1:4" ht="7.5" customHeight="1">
      <c r="A3" s="4"/>
      <c r="D3" s="43"/>
    </row>
    <row r="4" spans="1:4" ht="14.25">
      <c r="A4" s="126" t="s">
        <v>88</v>
      </c>
      <c r="D4" s="43"/>
    </row>
    <row r="5" spans="1:4" ht="14.25">
      <c r="A5" s="126" t="s">
        <v>349</v>
      </c>
      <c r="D5" s="43"/>
    </row>
    <row r="6" spans="1:5" ht="12.75">
      <c r="A6" s="5" t="s">
        <v>2</v>
      </c>
      <c r="C6" s="8" t="s">
        <v>5</v>
      </c>
      <c r="D6" s="41"/>
      <c r="E6" s="8" t="s">
        <v>6</v>
      </c>
    </row>
    <row r="7" spans="1:5" ht="12.75">
      <c r="A7" s="50"/>
      <c r="C7" s="8" t="s">
        <v>270</v>
      </c>
      <c r="D7" s="41"/>
      <c r="E7" s="8" t="str">
        <f>C7</f>
        <v>Period To Date</v>
      </c>
    </row>
    <row r="8" spans="1:5" ht="12.75">
      <c r="A8" s="50"/>
      <c r="C8" s="7" t="s">
        <v>346</v>
      </c>
      <c r="D8" s="42"/>
      <c r="E8" s="7" t="s">
        <v>347</v>
      </c>
    </row>
    <row r="9" spans="3:5" ht="12.75">
      <c r="C9" s="8" t="s">
        <v>8</v>
      </c>
      <c r="D9" s="41"/>
      <c r="E9" s="8" t="s">
        <v>8</v>
      </c>
    </row>
    <row r="10" spans="1:4" ht="12.75">
      <c r="A10" s="4" t="s">
        <v>90</v>
      </c>
      <c r="D10" s="43"/>
    </row>
    <row r="11" spans="1:7" ht="12.75">
      <c r="A11" s="5" t="s">
        <v>256</v>
      </c>
      <c r="C11" s="2">
        <f>PL!J28</f>
        <v>-43804</v>
      </c>
      <c r="D11" s="10"/>
      <c r="E11" s="13">
        <f>PL!L28</f>
        <v>67879</v>
      </c>
      <c r="F11" s="10"/>
      <c r="G11" s="10"/>
    </row>
    <row r="12" spans="1:5" ht="12.75">
      <c r="A12" s="5" t="s">
        <v>244</v>
      </c>
      <c r="C12" s="13"/>
      <c r="D12" s="43"/>
      <c r="E12" s="13"/>
    </row>
    <row r="13" spans="2:5" ht="12.75">
      <c r="B13" s="5" t="s">
        <v>148</v>
      </c>
      <c r="C13" s="13">
        <v>-1211</v>
      </c>
      <c r="D13" s="43"/>
      <c r="E13" s="13">
        <v>-2310</v>
      </c>
    </row>
    <row r="14" spans="2:5" ht="12.75">
      <c r="B14" s="5" t="s">
        <v>352</v>
      </c>
      <c r="C14" s="13">
        <v>0</v>
      </c>
      <c r="D14" s="43"/>
      <c r="E14" s="13">
        <v>1614</v>
      </c>
    </row>
    <row r="15" spans="2:5" ht="12.75">
      <c r="B15" s="5" t="s">
        <v>330</v>
      </c>
      <c r="C15" s="13">
        <v>-1687</v>
      </c>
      <c r="D15" s="43"/>
      <c r="E15" s="13">
        <v>-98</v>
      </c>
    </row>
    <row r="16" spans="2:5" ht="12.75">
      <c r="B16" s="5" t="s">
        <v>260</v>
      </c>
      <c r="C16" s="13">
        <v>1855</v>
      </c>
      <c r="D16" s="43"/>
      <c r="E16" s="13">
        <v>1733</v>
      </c>
    </row>
    <row r="17" spans="2:5" ht="12.75">
      <c r="B17" s="5" t="s">
        <v>245</v>
      </c>
      <c r="C17" s="13">
        <v>0</v>
      </c>
      <c r="D17" s="43"/>
      <c r="E17" s="13">
        <v>-10484</v>
      </c>
    </row>
    <row r="18" spans="2:5" ht="12.75">
      <c r="B18" s="5" t="s">
        <v>261</v>
      </c>
      <c r="C18" s="13">
        <v>31346</v>
      </c>
      <c r="D18" s="43"/>
      <c r="E18" s="13">
        <v>0</v>
      </c>
    </row>
    <row r="19" spans="2:5" ht="12.75">
      <c r="B19" s="5" t="s">
        <v>262</v>
      </c>
      <c r="C19" s="13">
        <v>1537</v>
      </c>
      <c r="D19" s="43"/>
      <c r="E19" s="13">
        <v>0</v>
      </c>
    </row>
    <row r="20" spans="2:5" ht="12.75">
      <c r="B20" s="5" t="s">
        <v>263</v>
      </c>
      <c r="C20" s="13">
        <v>488</v>
      </c>
      <c r="D20" s="43"/>
      <c r="E20" s="13">
        <v>-1484</v>
      </c>
    </row>
    <row r="21" spans="2:5" ht="12.75">
      <c r="B21" s="5" t="s">
        <v>353</v>
      </c>
      <c r="C21" s="13">
        <v>0</v>
      </c>
      <c r="D21" s="43"/>
      <c r="E21" s="13">
        <v>-47644</v>
      </c>
    </row>
    <row r="22" spans="2:5" ht="12.75">
      <c r="B22" s="5" t="s">
        <v>246</v>
      </c>
      <c r="C22" s="13">
        <v>-522</v>
      </c>
      <c r="D22" s="43"/>
      <c r="E22" s="13">
        <v>0</v>
      </c>
    </row>
    <row r="23" spans="2:5" ht="12.75">
      <c r="B23" s="5" t="s">
        <v>13</v>
      </c>
      <c r="C23" s="13">
        <v>17503</v>
      </c>
      <c r="D23" s="43"/>
      <c r="E23" s="13">
        <v>19506</v>
      </c>
    </row>
    <row r="24" spans="2:5" ht="12.75">
      <c r="B24" s="5" t="s">
        <v>92</v>
      </c>
      <c r="C24" s="44">
        <v>647</v>
      </c>
      <c r="D24" s="10"/>
      <c r="E24" s="44">
        <v>510</v>
      </c>
    </row>
    <row r="25" spans="1:5" ht="12.75">
      <c r="A25" s="5" t="s">
        <v>93</v>
      </c>
      <c r="C25" s="2">
        <f>SUM(C11:C24)</f>
        <v>6152</v>
      </c>
      <c r="D25" s="10"/>
      <c r="E25" s="2">
        <f>SUM(E11:E24)</f>
        <v>29222</v>
      </c>
    </row>
    <row r="26" spans="2:5" ht="12.75">
      <c r="B26" s="5" t="s">
        <v>94</v>
      </c>
      <c r="C26" s="2">
        <v>-21573</v>
      </c>
      <c r="D26" s="10"/>
      <c r="E26" s="2">
        <v>19244</v>
      </c>
    </row>
    <row r="27" spans="2:5" ht="12.75">
      <c r="B27" s="5" t="s">
        <v>95</v>
      </c>
      <c r="C27" s="2">
        <v>-7832</v>
      </c>
      <c r="D27" s="10"/>
      <c r="E27" s="2">
        <v>-87</v>
      </c>
    </row>
    <row r="28" spans="2:5" ht="12.75">
      <c r="B28" s="5" t="s">
        <v>96</v>
      </c>
      <c r="C28" s="2">
        <v>62389</v>
      </c>
      <c r="D28" s="10"/>
      <c r="E28" s="2">
        <v>-17198</v>
      </c>
    </row>
    <row r="29" spans="2:5" ht="12.75">
      <c r="B29" s="5" t="s">
        <v>97</v>
      </c>
      <c r="C29" s="9">
        <v>45381</v>
      </c>
      <c r="D29" s="10"/>
      <c r="E29" s="9">
        <v>-1126</v>
      </c>
    </row>
    <row r="30" spans="3:5" ht="12.75">
      <c r="C30" s="2">
        <f>SUM(C25:C29)</f>
        <v>84517</v>
      </c>
      <c r="D30" s="10"/>
      <c r="E30" s="2">
        <f>SUM(E25:E29)</f>
        <v>30055</v>
      </c>
    </row>
    <row r="31" spans="2:5" ht="12.75">
      <c r="B31" s="5" t="s">
        <v>103</v>
      </c>
      <c r="C31" s="2">
        <v>-269</v>
      </c>
      <c r="D31" s="10"/>
      <c r="E31" s="2">
        <v>-538</v>
      </c>
    </row>
    <row r="32" spans="2:5" ht="12.75">
      <c r="B32" s="5" t="s">
        <v>98</v>
      </c>
      <c r="C32" s="2">
        <v>-4621</v>
      </c>
      <c r="D32" s="10"/>
      <c r="E32" s="2">
        <v>-12709</v>
      </c>
    </row>
    <row r="33" spans="1:5" ht="12.75">
      <c r="A33" s="5" t="s">
        <v>264</v>
      </c>
      <c r="C33" s="26">
        <f>SUM(C30:C32)</f>
        <v>79627</v>
      </c>
      <c r="D33" s="10"/>
      <c r="E33" s="26">
        <f>SUM(E30:E32)</f>
        <v>16808</v>
      </c>
    </row>
    <row r="34" spans="3:5" ht="12.75">
      <c r="C34" s="2"/>
      <c r="D34" s="10"/>
      <c r="E34" s="2"/>
    </row>
    <row r="35" spans="1:5" ht="12.75">
      <c r="A35" s="4" t="s">
        <v>99</v>
      </c>
      <c r="C35" s="2"/>
      <c r="D35" s="10"/>
      <c r="E35" s="2"/>
    </row>
    <row r="36" spans="2:5" ht="12.75">
      <c r="B36" s="5" t="s">
        <v>350</v>
      </c>
      <c r="C36" s="2">
        <v>-242</v>
      </c>
      <c r="E36" s="13">
        <v>-11433</v>
      </c>
    </row>
    <row r="37" spans="2:5" ht="12.75">
      <c r="B37" s="5" t="s">
        <v>235</v>
      </c>
      <c r="C37" s="2">
        <v>-626</v>
      </c>
      <c r="D37" s="10"/>
      <c r="E37" s="2">
        <v>-903</v>
      </c>
    </row>
    <row r="38" spans="2:5" ht="12.75">
      <c r="B38" s="5" t="s">
        <v>247</v>
      </c>
      <c r="C38" s="2">
        <v>-3182</v>
      </c>
      <c r="D38" s="10"/>
      <c r="E38" s="2">
        <v>-8216</v>
      </c>
    </row>
    <row r="39" spans="2:5" ht="12.75">
      <c r="B39" s="5" t="s">
        <v>100</v>
      </c>
      <c r="C39" s="2">
        <v>36</v>
      </c>
      <c r="D39" s="10"/>
      <c r="E39" s="2">
        <v>10740</v>
      </c>
    </row>
    <row r="40" spans="2:6" ht="12.75">
      <c r="B40" s="5" t="s">
        <v>231</v>
      </c>
      <c r="C40" s="2">
        <v>75</v>
      </c>
      <c r="D40" s="10"/>
      <c r="E40" s="2">
        <v>659</v>
      </c>
      <c r="F40" s="13"/>
    </row>
    <row r="41" spans="2:5" ht="12.75">
      <c r="B41" s="5" t="s">
        <v>265</v>
      </c>
      <c r="C41" s="2">
        <v>-1950</v>
      </c>
      <c r="D41" s="10"/>
      <c r="E41" s="2">
        <v>0</v>
      </c>
    </row>
    <row r="42" spans="2:5" ht="12.75">
      <c r="B42" s="5" t="s">
        <v>248</v>
      </c>
      <c r="C42" s="2">
        <v>1</v>
      </c>
      <c r="D42" s="10"/>
      <c r="E42" s="2">
        <v>0</v>
      </c>
    </row>
    <row r="43" spans="2:5" ht="12.75">
      <c r="B43" s="5" t="s">
        <v>91</v>
      </c>
      <c r="C43" s="2">
        <v>1211</v>
      </c>
      <c r="D43" s="10"/>
      <c r="E43" s="2">
        <v>2310</v>
      </c>
    </row>
    <row r="44" spans="2:5" ht="12.75">
      <c r="B44" s="5" t="s">
        <v>351</v>
      </c>
      <c r="C44" s="26">
        <f>SUM(C36:C43)</f>
        <v>-4677</v>
      </c>
      <c r="D44" s="10"/>
      <c r="E44" s="26">
        <f>SUM(E36:E43)</f>
        <v>-6843</v>
      </c>
    </row>
    <row r="45" spans="3:5" ht="12.75">
      <c r="C45" s="2"/>
      <c r="D45" s="10"/>
      <c r="E45" s="2"/>
    </row>
    <row r="46" spans="1:5" ht="12.75">
      <c r="A46" s="4" t="s">
        <v>101</v>
      </c>
      <c r="C46" s="2"/>
      <c r="D46" s="10"/>
      <c r="E46" s="2"/>
    </row>
    <row r="47" spans="1:5" ht="12.75">
      <c r="A47" s="4"/>
      <c r="B47" s="5" t="s">
        <v>249</v>
      </c>
      <c r="C47" s="2">
        <v>11897</v>
      </c>
      <c r="D47" s="10"/>
      <c r="E47" s="2">
        <v>0</v>
      </c>
    </row>
    <row r="48" spans="2:5" ht="12.75">
      <c r="B48" s="5" t="s">
        <v>102</v>
      </c>
      <c r="C48" s="2">
        <v>0</v>
      </c>
      <c r="D48" s="10"/>
      <c r="E48" s="2">
        <v>-2600</v>
      </c>
    </row>
    <row r="49" spans="2:5" ht="12.75">
      <c r="B49" s="5" t="s">
        <v>331</v>
      </c>
      <c r="C49" s="2">
        <v>-88699</v>
      </c>
      <c r="D49" s="10"/>
      <c r="E49" s="2">
        <v>0</v>
      </c>
    </row>
    <row r="50" spans="2:5" ht="12.75">
      <c r="B50" s="5" t="s">
        <v>250</v>
      </c>
      <c r="C50" s="2">
        <v>-417</v>
      </c>
      <c r="D50" s="10"/>
      <c r="E50" s="13">
        <v>-672</v>
      </c>
    </row>
    <row r="51" spans="2:5" ht="12.75">
      <c r="B51" s="5" t="s">
        <v>266</v>
      </c>
      <c r="C51" s="26">
        <f>SUM(C47:C50)</f>
        <v>-77219</v>
      </c>
      <c r="D51" s="10"/>
      <c r="E51" s="26">
        <f>SUM(E47:E50)</f>
        <v>-3272</v>
      </c>
    </row>
    <row r="52" spans="3:5" ht="12.75">
      <c r="C52" s="2"/>
      <c r="D52" s="10"/>
      <c r="E52" s="2"/>
    </row>
    <row r="53" spans="1:5" ht="12.75">
      <c r="A53" s="4" t="s">
        <v>104</v>
      </c>
      <c r="C53" s="2">
        <f>+C33+C44+C51</f>
        <v>-2269</v>
      </c>
      <c r="D53" s="10"/>
      <c r="E53" s="2">
        <f>E33+E44+E51</f>
        <v>6693</v>
      </c>
    </row>
    <row r="54" spans="1:5" ht="12.75">
      <c r="A54" s="4" t="s">
        <v>108</v>
      </c>
      <c r="C54" s="2">
        <v>0</v>
      </c>
      <c r="D54" s="10"/>
      <c r="E54" s="45">
        <v>-170</v>
      </c>
    </row>
    <row r="55" spans="1:5" ht="12.75">
      <c r="A55" s="4" t="s">
        <v>267</v>
      </c>
      <c r="C55" s="2">
        <v>96144</v>
      </c>
      <c r="D55" s="10"/>
      <c r="E55" s="2">
        <v>114439</v>
      </c>
    </row>
    <row r="56" spans="1:5" ht="13.5" thickBot="1">
      <c r="A56" s="4" t="s">
        <v>268</v>
      </c>
      <c r="C56" s="25">
        <f>SUM(C53:C55)</f>
        <v>93875</v>
      </c>
      <c r="D56" s="10"/>
      <c r="E56" s="25">
        <f>SUM(E53:E55)</f>
        <v>120962</v>
      </c>
    </row>
    <row r="57" spans="3:5" ht="12.75">
      <c r="C57" s="2"/>
      <c r="D57" s="10"/>
      <c r="E57" s="2"/>
    </row>
    <row r="58" spans="3:5" ht="12.75">
      <c r="C58" s="2"/>
      <c r="D58" s="10"/>
      <c r="E58" s="2"/>
    </row>
    <row r="59" ht="14.25" customHeight="1">
      <c r="A59" s="4" t="s">
        <v>105</v>
      </c>
    </row>
    <row r="60" spans="2:5" ht="12.75">
      <c r="B60" s="4"/>
      <c r="C60" s="106" t="s">
        <v>8</v>
      </c>
      <c r="E60" s="106" t="s">
        <v>8</v>
      </c>
    </row>
    <row r="61" spans="2:5" ht="12.75">
      <c r="B61" s="5" t="s">
        <v>106</v>
      </c>
      <c r="C61" s="13">
        <v>80809</v>
      </c>
      <c r="D61" s="13"/>
      <c r="E61" s="13">
        <v>61202</v>
      </c>
    </row>
    <row r="62" spans="2:5" ht="12.75">
      <c r="B62" s="5" t="s">
        <v>107</v>
      </c>
      <c r="C62" s="13">
        <v>13066</v>
      </c>
      <c r="D62" s="13"/>
      <c r="E62" s="13">
        <v>59760</v>
      </c>
    </row>
    <row r="63" spans="3:5" ht="13.5" thickBot="1">
      <c r="C63" s="46">
        <f>SUM(C61:C62)</f>
        <v>93875</v>
      </c>
      <c r="D63" s="45"/>
      <c r="E63" s="46">
        <f>SUM(E61:E62)</f>
        <v>120962</v>
      </c>
    </row>
    <row r="64" spans="3:5" ht="12.75">
      <c r="C64" s="6"/>
      <c r="D64" s="6"/>
      <c r="E64" s="6"/>
    </row>
    <row r="65" spans="3:5" ht="12.75">
      <c r="C65" s="6"/>
      <c r="D65" s="173"/>
      <c r="E65" s="6"/>
    </row>
    <row r="66" spans="1:5" ht="12.75">
      <c r="A66" s="5" t="s">
        <v>109</v>
      </c>
      <c r="C66" s="6"/>
      <c r="D66" s="173"/>
      <c r="E66" s="6"/>
    </row>
    <row r="67" spans="1:5" ht="12.75">
      <c r="A67" s="5" t="s">
        <v>269</v>
      </c>
      <c r="C67" s="6"/>
      <c r="D67" s="173"/>
      <c r="E67" s="6"/>
    </row>
  </sheetData>
  <printOptions/>
  <pageMargins left="0.82" right="0.75" top="0.19" bottom="0.16" header="0.5" footer="0.44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workbookViewId="0" topLeftCell="A22">
      <selection activeCell="B19" sqref="B19"/>
    </sheetView>
  </sheetViews>
  <sheetFormatPr defaultColWidth="9.140625" defaultRowHeight="12.75"/>
  <cols>
    <col min="1" max="1" width="4.00390625" style="30" customWidth="1"/>
    <col min="2" max="2" width="27.140625" style="30" customWidth="1"/>
    <col min="3" max="3" width="10.7109375" style="30" customWidth="1"/>
    <col min="4" max="8" width="9.28125" style="30" customWidth="1"/>
    <col min="9" max="9" width="10.57421875" style="30" customWidth="1"/>
    <col min="10" max="12" width="9.28125" style="30" customWidth="1"/>
    <col min="13" max="16384" width="9.140625" style="30" customWidth="1"/>
  </cols>
  <sheetData>
    <row r="1" ht="14.25">
      <c r="A1" s="136" t="s">
        <v>64</v>
      </c>
    </row>
    <row r="2" ht="12.75">
      <c r="A2" s="137" t="str">
        <f>PL!A2</f>
        <v>(Company no. 63026-U)</v>
      </c>
    </row>
    <row r="3" ht="12.75">
      <c r="A3" s="31"/>
    </row>
    <row r="4" ht="14.25">
      <c r="A4" s="32" t="s">
        <v>65</v>
      </c>
    </row>
    <row r="5" ht="12.75">
      <c r="A5" s="174" t="s">
        <v>349</v>
      </c>
    </row>
    <row r="6" ht="12.75">
      <c r="A6" s="30" t="s">
        <v>2</v>
      </c>
    </row>
    <row r="8" spans="3:12" ht="12.75">
      <c r="C8" s="138" t="s">
        <v>230</v>
      </c>
      <c r="D8" s="139"/>
      <c r="E8" s="139"/>
      <c r="F8" s="139"/>
      <c r="G8" s="139"/>
      <c r="H8" s="139"/>
      <c r="I8" s="139"/>
      <c r="J8" s="140"/>
      <c r="K8" s="141" t="s">
        <v>66</v>
      </c>
      <c r="L8" s="142" t="s">
        <v>67</v>
      </c>
    </row>
    <row r="9" spans="3:12" ht="12.75">
      <c r="C9" s="141" t="s">
        <v>68</v>
      </c>
      <c r="D9" s="141"/>
      <c r="E9" s="143"/>
      <c r="F9" s="144" t="s">
        <v>240</v>
      </c>
      <c r="G9" s="145"/>
      <c r="H9" s="141" t="s">
        <v>69</v>
      </c>
      <c r="I9" s="141" t="s">
        <v>70</v>
      </c>
      <c r="J9" s="142" t="s">
        <v>71</v>
      </c>
      <c r="K9" s="146" t="s">
        <v>332</v>
      </c>
      <c r="L9" s="147" t="s">
        <v>72</v>
      </c>
    </row>
    <row r="10" spans="3:12" ht="12.75">
      <c r="C10" s="146" t="s">
        <v>73</v>
      </c>
      <c r="D10" s="146" t="s">
        <v>74</v>
      </c>
      <c r="E10" s="148" t="s">
        <v>214</v>
      </c>
      <c r="F10" s="141" t="s">
        <v>215</v>
      </c>
      <c r="G10" s="141" t="s">
        <v>241</v>
      </c>
      <c r="H10" s="146" t="s">
        <v>75</v>
      </c>
      <c r="I10" s="146" t="s">
        <v>76</v>
      </c>
      <c r="J10" s="149"/>
      <c r="K10" s="146"/>
      <c r="L10" s="147"/>
    </row>
    <row r="11" spans="3:12" ht="12.75">
      <c r="C11" s="150" t="s">
        <v>8</v>
      </c>
      <c r="D11" s="150" t="s">
        <v>8</v>
      </c>
      <c r="E11" s="151" t="s">
        <v>8</v>
      </c>
      <c r="F11" s="150" t="s">
        <v>8</v>
      </c>
      <c r="G11" s="150" t="s">
        <v>8</v>
      </c>
      <c r="H11" s="150" t="s">
        <v>8</v>
      </c>
      <c r="I11" s="150" t="s">
        <v>8</v>
      </c>
      <c r="J11" s="152" t="s">
        <v>8</v>
      </c>
      <c r="K11" s="150" t="s">
        <v>8</v>
      </c>
      <c r="L11" s="152" t="s">
        <v>8</v>
      </c>
    </row>
    <row r="12" spans="11:12" ht="6" customHeight="1">
      <c r="K12" s="33"/>
      <c r="L12" s="33"/>
    </row>
    <row r="13" spans="1:12" ht="12.75">
      <c r="A13" s="30" t="s">
        <v>271</v>
      </c>
      <c r="C13" s="2">
        <v>730364</v>
      </c>
      <c r="D13" s="2">
        <f>G26</f>
        <v>9743</v>
      </c>
      <c r="E13" s="2">
        <v>278272</v>
      </c>
      <c r="F13" s="2">
        <v>174852</v>
      </c>
      <c r="G13" s="2">
        <f>G42</f>
        <v>329</v>
      </c>
      <c r="H13" s="2">
        <f>H42</f>
        <v>-233884</v>
      </c>
      <c r="I13" s="2">
        <v>-246578</v>
      </c>
      <c r="J13" s="2">
        <f>SUM(C13:I13)</f>
        <v>713098</v>
      </c>
      <c r="K13" s="2">
        <v>13139</v>
      </c>
      <c r="L13" s="10">
        <f>SUM(J13:K13)</f>
        <v>726237</v>
      </c>
    </row>
    <row r="14" spans="1:12" ht="12.75">
      <c r="A14" s="30" t="s">
        <v>272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f>PL!J38</f>
        <v>-42404</v>
      </c>
      <c r="J14" s="2">
        <f>SUM(C14:I14)</f>
        <v>-42404</v>
      </c>
      <c r="K14" s="10">
        <f>PL!J40</f>
        <v>-3023</v>
      </c>
      <c r="L14" s="10">
        <f>SUM(J14:K14)</f>
        <v>-45427</v>
      </c>
    </row>
    <row r="15" spans="1:12" ht="12.75">
      <c r="A15" s="30" t="s">
        <v>273</v>
      </c>
      <c r="B15" s="153"/>
      <c r="C15" s="2">
        <v>0</v>
      </c>
      <c r="D15" s="2">
        <v>0</v>
      </c>
      <c r="E15" s="2">
        <v>0</v>
      </c>
      <c r="F15" s="2">
        <v>-31333</v>
      </c>
      <c r="G15" s="2">
        <v>0</v>
      </c>
      <c r="H15" s="2">
        <v>0</v>
      </c>
      <c r="I15" s="2">
        <v>-3249</v>
      </c>
      <c r="J15" s="2">
        <f>SUM(C15:I15)</f>
        <v>-34582</v>
      </c>
      <c r="K15" s="168">
        <v>0</v>
      </c>
      <c r="L15" s="10">
        <f>SUM(J15:K15)</f>
        <v>-34582</v>
      </c>
    </row>
    <row r="16" spans="1:12" ht="12.75">
      <c r="A16" s="30" t="s">
        <v>265</v>
      </c>
      <c r="B16" s="153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f>SUM(C16:I16)</f>
        <v>0</v>
      </c>
      <c r="K16" s="10">
        <v>-415</v>
      </c>
      <c r="L16" s="10">
        <f>SUM(J16:K16)</f>
        <v>-415</v>
      </c>
    </row>
    <row r="17" spans="1:12" ht="12.75">
      <c r="A17" s="30" t="s">
        <v>242</v>
      </c>
      <c r="B17" s="153"/>
      <c r="C17" s="2">
        <v>0</v>
      </c>
      <c r="D17" s="2">
        <f>G27</f>
        <v>-6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f>SUM(C17:I17)</f>
        <v>-6</v>
      </c>
      <c r="K17" s="10">
        <v>0</v>
      </c>
      <c r="L17" s="10">
        <f>SUM(J17:K17)</f>
        <v>-6</v>
      </c>
    </row>
    <row r="18" spans="1:12" ht="13.5" thickBot="1">
      <c r="A18" s="30" t="s">
        <v>354</v>
      </c>
      <c r="B18" s="153"/>
      <c r="C18" s="25">
        <f aca="true" t="shared" si="0" ref="C18:L18">SUM(C13:C17)</f>
        <v>730364</v>
      </c>
      <c r="D18" s="25">
        <f>SUM(D13:D17)</f>
        <v>9737</v>
      </c>
      <c r="E18" s="25">
        <f>SUM(E13:E17)</f>
        <v>278272</v>
      </c>
      <c r="F18" s="25">
        <f>SUM(F13:F17)</f>
        <v>143519</v>
      </c>
      <c r="G18" s="25">
        <f>SUM(G13:G17)</f>
        <v>329</v>
      </c>
      <c r="H18" s="25">
        <f t="shared" si="0"/>
        <v>-233884</v>
      </c>
      <c r="I18" s="25">
        <f t="shared" si="0"/>
        <v>-292231</v>
      </c>
      <c r="J18" s="25">
        <f t="shared" si="0"/>
        <v>636106</v>
      </c>
      <c r="K18" s="25">
        <f t="shared" si="0"/>
        <v>9701</v>
      </c>
      <c r="L18" s="25">
        <f t="shared" si="0"/>
        <v>645807</v>
      </c>
    </row>
    <row r="19" spans="1:12" ht="12.75">
      <c r="A19" s="31"/>
      <c r="B19" s="15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2.75">
      <c r="B20" s="153"/>
      <c r="C20" s="2"/>
      <c r="D20" s="2"/>
      <c r="E20" s="2"/>
      <c r="F20" s="2"/>
      <c r="G20" s="2"/>
      <c r="H20" s="2"/>
      <c r="I20" s="2"/>
      <c r="J20" s="153"/>
      <c r="K20" s="2"/>
      <c r="L20" s="2"/>
    </row>
    <row r="21" spans="1:12" ht="12.75">
      <c r="A21" s="31" t="s">
        <v>74</v>
      </c>
      <c r="B21" s="154"/>
      <c r="C21" s="155" t="s">
        <v>78</v>
      </c>
      <c r="D21" s="156" t="s">
        <v>68</v>
      </c>
      <c r="E21" s="157" t="s">
        <v>79</v>
      </c>
      <c r="F21" s="158"/>
      <c r="G21" s="159"/>
      <c r="H21" s="2"/>
      <c r="I21" s="2"/>
      <c r="J21" s="2"/>
      <c r="K21" s="2"/>
      <c r="L21" s="153"/>
    </row>
    <row r="22" spans="1:12" ht="12.75">
      <c r="A22" s="31"/>
      <c r="B22" s="154"/>
      <c r="C22" s="160" t="s">
        <v>80</v>
      </c>
      <c r="D22" s="161" t="s">
        <v>81</v>
      </c>
      <c r="E22" s="162" t="s">
        <v>82</v>
      </c>
      <c r="F22" s="161" t="s">
        <v>83</v>
      </c>
      <c r="G22" s="163"/>
      <c r="H22" s="2"/>
      <c r="I22" s="2"/>
      <c r="J22" s="2"/>
      <c r="K22" s="2"/>
      <c r="L22" s="153"/>
    </row>
    <row r="23" spans="1:12" ht="12.75">
      <c r="A23" s="31"/>
      <c r="B23" s="154"/>
      <c r="C23" s="160"/>
      <c r="D23" s="161"/>
      <c r="E23" s="162"/>
      <c r="F23" s="161"/>
      <c r="G23" s="147" t="s">
        <v>71</v>
      </c>
      <c r="H23" s="2"/>
      <c r="I23" s="2"/>
      <c r="J23" s="2"/>
      <c r="K23" s="2"/>
      <c r="L23" s="153"/>
    </row>
    <row r="24" spans="1:12" ht="12.75">
      <c r="A24" s="31"/>
      <c r="B24" s="154"/>
      <c r="C24" s="164" t="s">
        <v>8</v>
      </c>
      <c r="D24" s="165" t="s">
        <v>8</v>
      </c>
      <c r="E24" s="166" t="s">
        <v>8</v>
      </c>
      <c r="F24" s="165" t="s">
        <v>8</v>
      </c>
      <c r="G24" s="152" t="s">
        <v>8</v>
      </c>
      <c r="H24" s="2"/>
      <c r="I24" s="2"/>
      <c r="J24" s="2"/>
      <c r="K24" s="2"/>
      <c r="L24" s="153"/>
    </row>
    <row r="25" spans="2:12" ht="12.75">
      <c r="B25" s="153"/>
      <c r="C25" s="2"/>
      <c r="D25" s="2"/>
      <c r="E25" s="2"/>
      <c r="F25" s="2"/>
      <c r="G25" s="2"/>
      <c r="H25" s="10"/>
      <c r="I25" s="10"/>
      <c r="J25" s="10"/>
      <c r="K25" s="10"/>
      <c r="L25" s="170"/>
    </row>
    <row r="26" spans="1:12" ht="12.75">
      <c r="A26" s="30" t="str">
        <f>A13</f>
        <v>At 1 July 2008</v>
      </c>
      <c r="B26" s="153"/>
      <c r="C26" s="10">
        <v>2234</v>
      </c>
      <c r="D26" s="10">
        <f>D52</f>
        <v>4584</v>
      </c>
      <c r="E26" s="10">
        <v>1325</v>
      </c>
      <c r="F26" s="10">
        <f>F52</f>
        <v>1600</v>
      </c>
      <c r="G26" s="10">
        <f>SUM(C26:F26)</f>
        <v>9743</v>
      </c>
      <c r="H26" s="10"/>
      <c r="I26" s="10"/>
      <c r="J26" s="10"/>
      <c r="K26" s="10"/>
      <c r="L26" s="10"/>
    </row>
    <row r="27" spans="1:12" ht="12.75">
      <c r="A27" s="30" t="s">
        <v>242</v>
      </c>
      <c r="B27" s="153"/>
      <c r="C27" s="10">
        <v>0</v>
      </c>
      <c r="D27" s="2">
        <v>0</v>
      </c>
      <c r="E27" s="2">
        <v>-6</v>
      </c>
      <c r="F27" s="2">
        <v>0</v>
      </c>
      <c r="G27" s="10">
        <f>SUM(C27:F27)</f>
        <v>-6</v>
      </c>
      <c r="H27" s="10"/>
      <c r="I27" s="10"/>
      <c r="J27" s="171"/>
      <c r="K27" s="171"/>
      <c r="L27" s="171"/>
    </row>
    <row r="28" spans="1:12" ht="13.5" thickBot="1">
      <c r="A28" s="30" t="str">
        <f>A18</f>
        <v>At 31 March 2009</v>
      </c>
      <c r="B28" s="153"/>
      <c r="C28" s="25">
        <f>SUM(C26:C27)</f>
        <v>2234</v>
      </c>
      <c r="D28" s="25">
        <f>SUM(D26:D27)</f>
        <v>4584</v>
      </c>
      <c r="E28" s="25">
        <f>SUM(E26:E27)</f>
        <v>1319</v>
      </c>
      <c r="F28" s="25">
        <f>SUM(F26:F27)</f>
        <v>1600</v>
      </c>
      <c r="G28" s="25">
        <f>SUM(G26:G27)</f>
        <v>9737</v>
      </c>
      <c r="H28" s="10"/>
      <c r="I28" s="10"/>
      <c r="J28" s="10"/>
      <c r="K28" s="10"/>
      <c r="L28" s="10"/>
    </row>
    <row r="29" spans="2:12" ht="12.75">
      <c r="B29" s="153"/>
      <c r="C29" s="2"/>
      <c r="D29" s="2"/>
      <c r="E29" s="2"/>
      <c r="F29" s="2"/>
      <c r="G29" s="2"/>
      <c r="H29" s="10"/>
      <c r="I29" s="10"/>
      <c r="J29" s="10"/>
      <c r="K29" s="10"/>
      <c r="L29" s="171"/>
    </row>
    <row r="30" spans="3:12" ht="12.75">
      <c r="C30" s="34"/>
      <c r="D30" s="34"/>
      <c r="E30" s="34"/>
      <c r="F30" s="34"/>
      <c r="G30" s="34"/>
      <c r="H30" s="35"/>
      <c r="I30" s="35"/>
      <c r="J30" s="35"/>
      <c r="K30" s="35"/>
      <c r="L30" s="33"/>
    </row>
    <row r="31" spans="3:11" ht="12.75"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12.75">
      <c r="A32" s="154" t="s">
        <v>356</v>
      </c>
      <c r="B32" s="153"/>
      <c r="C32" s="2"/>
      <c r="D32" s="34"/>
      <c r="E32" s="34"/>
      <c r="F32" s="34"/>
      <c r="G32" s="34"/>
      <c r="H32" s="34"/>
      <c r="I32" s="34"/>
      <c r="J32" s="34"/>
      <c r="K32" s="34"/>
    </row>
    <row r="33" spans="1:12" ht="12.75">
      <c r="A33" s="30" t="s">
        <v>243</v>
      </c>
      <c r="C33" s="34"/>
      <c r="D33" s="34"/>
      <c r="E33" s="34"/>
      <c r="F33" s="34"/>
      <c r="G33" s="34"/>
      <c r="H33" s="34"/>
      <c r="I33" s="34"/>
      <c r="J33" s="34"/>
      <c r="K33" s="35"/>
      <c r="L33" s="33"/>
    </row>
    <row r="34" spans="1:12" ht="13.5" customHeight="1">
      <c r="A34" s="31"/>
      <c r="B34" s="153"/>
      <c r="C34" s="138" t="s">
        <v>230</v>
      </c>
      <c r="D34" s="139"/>
      <c r="E34" s="139"/>
      <c r="F34" s="139"/>
      <c r="G34" s="139"/>
      <c r="H34" s="139"/>
      <c r="I34" s="139"/>
      <c r="J34" s="140"/>
      <c r="K34" s="141" t="s">
        <v>66</v>
      </c>
      <c r="L34" s="142" t="s">
        <v>67</v>
      </c>
    </row>
    <row r="35" spans="2:12" ht="12.75">
      <c r="B35" s="153"/>
      <c r="C35" s="141" t="s">
        <v>68</v>
      </c>
      <c r="D35" s="141"/>
      <c r="E35" s="143"/>
      <c r="F35" s="144" t="s">
        <v>240</v>
      </c>
      <c r="G35" s="145"/>
      <c r="H35" s="141" t="s">
        <v>69</v>
      </c>
      <c r="I35" s="141" t="s">
        <v>70</v>
      </c>
      <c r="J35" s="142" t="s">
        <v>71</v>
      </c>
      <c r="K35" s="146" t="s">
        <v>332</v>
      </c>
      <c r="L35" s="147" t="s">
        <v>72</v>
      </c>
    </row>
    <row r="36" spans="2:12" ht="12.75">
      <c r="B36" s="153"/>
      <c r="C36" s="146" t="s">
        <v>73</v>
      </c>
      <c r="D36" s="146" t="s">
        <v>74</v>
      </c>
      <c r="E36" s="148" t="s">
        <v>214</v>
      </c>
      <c r="F36" s="141" t="s">
        <v>215</v>
      </c>
      <c r="G36" s="141" t="s">
        <v>241</v>
      </c>
      <c r="H36" s="146" t="s">
        <v>75</v>
      </c>
      <c r="I36" s="146" t="s">
        <v>76</v>
      </c>
      <c r="J36" s="149"/>
      <c r="K36" s="146"/>
      <c r="L36" s="147"/>
    </row>
    <row r="37" spans="2:12" ht="12.75">
      <c r="B37" s="153"/>
      <c r="C37" s="150" t="s">
        <v>8</v>
      </c>
      <c r="D37" s="150" t="s">
        <v>8</v>
      </c>
      <c r="E37" s="151" t="s">
        <v>8</v>
      </c>
      <c r="F37" s="150" t="s">
        <v>8</v>
      </c>
      <c r="G37" s="150" t="s">
        <v>8</v>
      </c>
      <c r="H37" s="150" t="s">
        <v>8</v>
      </c>
      <c r="I37" s="150" t="s">
        <v>8</v>
      </c>
      <c r="J37" s="152" t="s">
        <v>8</v>
      </c>
      <c r="K37" s="150" t="s">
        <v>8</v>
      </c>
      <c r="L37" s="152" t="s">
        <v>8</v>
      </c>
    </row>
    <row r="38" spans="2:12" ht="6" customHeight="1">
      <c r="B38" s="153"/>
      <c r="C38" s="153"/>
      <c r="D38" s="153"/>
      <c r="E38" s="153"/>
      <c r="F38" s="153"/>
      <c r="G38" s="153"/>
      <c r="H38" s="153"/>
      <c r="I38" s="153"/>
      <c r="J38" s="153"/>
      <c r="K38" s="167"/>
      <c r="L38" s="167"/>
    </row>
    <row r="39" spans="1:12" ht="12.75">
      <c r="A39" s="30" t="s">
        <v>77</v>
      </c>
      <c r="B39" s="153"/>
      <c r="C39" s="2">
        <v>730364</v>
      </c>
      <c r="D39" s="2">
        <f>G50</f>
        <v>8739</v>
      </c>
      <c r="E39" s="2">
        <v>278637</v>
      </c>
      <c r="F39" s="2">
        <v>175282</v>
      </c>
      <c r="G39" s="2">
        <v>329</v>
      </c>
      <c r="H39" s="2">
        <v>-233884</v>
      </c>
      <c r="I39" s="2">
        <v>-304884</v>
      </c>
      <c r="J39" s="36">
        <f>SUM(C39:I39)</f>
        <v>654583</v>
      </c>
      <c r="K39" s="10">
        <v>5126</v>
      </c>
      <c r="L39" s="10">
        <f>+J39+K39</f>
        <v>659709</v>
      </c>
    </row>
    <row r="40" spans="1:12" ht="12.75">
      <c r="A40" s="30" t="s">
        <v>274</v>
      </c>
      <c r="B40" s="153"/>
      <c r="C40" s="168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f>PL!L38</f>
        <v>50922</v>
      </c>
      <c r="J40" s="36">
        <f>SUM(C40:I40)</f>
        <v>50922</v>
      </c>
      <c r="K40" s="36">
        <f>PL!L40</f>
        <v>8491</v>
      </c>
      <c r="L40" s="10">
        <f>+J40+K40</f>
        <v>59413</v>
      </c>
    </row>
    <row r="41" spans="1:12" ht="12.75">
      <c r="A41" s="30" t="s">
        <v>242</v>
      </c>
      <c r="B41" s="153"/>
      <c r="C41" s="10">
        <v>0</v>
      </c>
      <c r="D41" s="10">
        <f>G51</f>
        <v>196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36">
        <f>SUM(C41:I41)</f>
        <v>196</v>
      </c>
      <c r="K41" s="36">
        <v>0</v>
      </c>
      <c r="L41" s="10">
        <f>+J41+K41</f>
        <v>196</v>
      </c>
    </row>
    <row r="42" spans="1:12" ht="13.5" thickBot="1">
      <c r="A42" s="30" t="s">
        <v>355</v>
      </c>
      <c r="B42" s="153"/>
      <c r="C42" s="25">
        <f aca="true" t="shared" si="1" ref="C42:L42">SUM(C39:C41)</f>
        <v>730364</v>
      </c>
      <c r="D42" s="25">
        <f t="shared" si="1"/>
        <v>8935</v>
      </c>
      <c r="E42" s="25">
        <f t="shared" si="1"/>
        <v>278637</v>
      </c>
      <c r="F42" s="25">
        <f t="shared" si="1"/>
        <v>175282</v>
      </c>
      <c r="G42" s="25">
        <f t="shared" si="1"/>
        <v>329</v>
      </c>
      <c r="H42" s="25">
        <f t="shared" si="1"/>
        <v>-233884</v>
      </c>
      <c r="I42" s="25">
        <f t="shared" si="1"/>
        <v>-253962</v>
      </c>
      <c r="J42" s="25">
        <f t="shared" si="1"/>
        <v>705701</v>
      </c>
      <c r="K42" s="25">
        <f t="shared" si="1"/>
        <v>13617</v>
      </c>
      <c r="L42" s="25">
        <f t="shared" si="1"/>
        <v>719318</v>
      </c>
    </row>
    <row r="43" spans="2:12" ht="12.75">
      <c r="B43" s="153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2:12" ht="12.75">
      <c r="B44" s="153"/>
      <c r="C44" s="10"/>
      <c r="D44" s="10"/>
      <c r="E44" s="10"/>
      <c r="F44" s="10"/>
      <c r="G44" s="10"/>
      <c r="H44" s="10"/>
      <c r="I44" s="10"/>
      <c r="J44" s="10"/>
      <c r="K44" s="36"/>
      <c r="L44" s="36"/>
    </row>
    <row r="45" spans="1:12" s="31" customFormat="1" ht="12.75">
      <c r="A45" s="31" t="s">
        <v>74</v>
      </c>
      <c r="B45" s="154"/>
      <c r="C45" s="155" t="s">
        <v>78</v>
      </c>
      <c r="D45" s="156" t="s">
        <v>68</v>
      </c>
      <c r="E45" s="157" t="s">
        <v>79</v>
      </c>
      <c r="F45" s="158"/>
      <c r="G45" s="159"/>
      <c r="H45" s="10"/>
      <c r="I45" s="10"/>
      <c r="J45" s="10"/>
      <c r="K45" s="169"/>
      <c r="L45" s="154"/>
    </row>
    <row r="46" spans="2:12" s="31" customFormat="1" ht="12.75">
      <c r="B46" s="154"/>
      <c r="C46" s="160" t="s">
        <v>80</v>
      </c>
      <c r="D46" s="161" t="s">
        <v>81</v>
      </c>
      <c r="E46" s="162" t="s">
        <v>82</v>
      </c>
      <c r="F46" s="161" t="s">
        <v>83</v>
      </c>
      <c r="G46" s="163"/>
      <c r="H46" s="10"/>
      <c r="I46" s="10"/>
      <c r="J46" s="10"/>
      <c r="K46" s="169"/>
      <c r="L46" s="154"/>
    </row>
    <row r="47" spans="2:12" s="31" customFormat="1" ht="12.75">
      <c r="B47" s="154"/>
      <c r="C47" s="160"/>
      <c r="D47" s="161"/>
      <c r="E47" s="162"/>
      <c r="F47" s="161"/>
      <c r="G47" s="147" t="s">
        <v>71</v>
      </c>
      <c r="H47" s="10"/>
      <c r="I47" s="10"/>
      <c r="J47" s="10"/>
      <c r="K47" s="169"/>
      <c r="L47" s="154"/>
    </row>
    <row r="48" spans="2:12" s="31" customFormat="1" ht="12.75">
      <c r="B48" s="154"/>
      <c r="C48" s="164" t="s">
        <v>8</v>
      </c>
      <c r="D48" s="165" t="s">
        <v>8</v>
      </c>
      <c r="E48" s="166" t="s">
        <v>8</v>
      </c>
      <c r="F48" s="165" t="s">
        <v>8</v>
      </c>
      <c r="G48" s="152" t="s">
        <v>8</v>
      </c>
      <c r="H48" s="10"/>
      <c r="I48" s="10"/>
      <c r="J48" s="10"/>
      <c r="K48" s="169"/>
      <c r="L48" s="154"/>
    </row>
    <row r="49" spans="2:12" ht="12.75">
      <c r="B49" s="153"/>
      <c r="C49" s="10"/>
      <c r="D49" s="10"/>
      <c r="E49" s="10"/>
      <c r="F49" s="10"/>
      <c r="G49" s="153"/>
      <c r="H49" s="10"/>
      <c r="I49" s="10"/>
      <c r="J49" s="10"/>
      <c r="K49" s="170"/>
      <c r="L49" s="153"/>
    </row>
    <row r="50" spans="1:12" ht="12.75">
      <c r="A50" s="30" t="str">
        <f>A39</f>
        <v>At 1 July 2007</v>
      </c>
      <c r="B50" s="153"/>
      <c r="C50" s="10">
        <v>2116</v>
      </c>
      <c r="D50" s="10">
        <v>4584</v>
      </c>
      <c r="E50" s="10">
        <v>439</v>
      </c>
      <c r="F50" s="10">
        <v>1600</v>
      </c>
      <c r="G50" s="36">
        <f>SUM(C50:F50)</f>
        <v>8739</v>
      </c>
      <c r="H50" s="10"/>
      <c r="I50" s="10"/>
      <c r="J50" s="10"/>
      <c r="K50" s="171"/>
      <c r="L50" s="153"/>
    </row>
    <row r="51" spans="1:12" ht="12.75">
      <c r="A51" s="30" t="s">
        <v>242</v>
      </c>
      <c r="B51" s="153"/>
      <c r="C51" s="36">
        <v>0</v>
      </c>
      <c r="D51" s="36">
        <v>0</v>
      </c>
      <c r="E51" s="36">
        <v>196</v>
      </c>
      <c r="F51" s="36">
        <v>0</v>
      </c>
      <c r="G51" s="36">
        <f>SUM(C51:F51)</f>
        <v>196</v>
      </c>
      <c r="H51" s="10"/>
      <c r="I51" s="10"/>
      <c r="J51" s="10"/>
      <c r="K51" s="171"/>
      <c r="L51" s="153"/>
    </row>
    <row r="52" spans="1:12" ht="13.5" thickBot="1">
      <c r="A52" s="30" t="str">
        <f>A42</f>
        <v>At 31 March 2008</v>
      </c>
      <c r="B52" s="153"/>
      <c r="C52" s="172">
        <f>SUM(C50:C51)</f>
        <v>2116</v>
      </c>
      <c r="D52" s="172">
        <f>SUM(D50:D51)</f>
        <v>4584</v>
      </c>
      <c r="E52" s="172">
        <f>SUM(E50:E51)</f>
        <v>635</v>
      </c>
      <c r="F52" s="172">
        <f>SUM(F50:F51)</f>
        <v>1600</v>
      </c>
      <c r="G52" s="172">
        <f>SUM(G50:G51)</f>
        <v>8935</v>
      </c>
      <c r="H52" s="10"/>
      <c r="I52" s="10"/>
      <c r="J52" s="10"/>
      <c r="K52" s="171"/>
      <c r="L52" s="153"/>
    </row>
    <row r="53" spans="2:12" ht="12.75">
      <c r="B53" s="153"/>
      <c r="C53" s="36"/>
      <c r="D53" s="36"/>
      <c r="E53" s="36"/>
      <c r="F53" s="36"/>
      <c r="G53" s="36"/>
      <c r="H53" s="10"/>
      <c r="I53" s="10"/>
      <c r="J53" s="10"/>
      <c r="K53" s="36"/>
      <c r="L53" s="36"/>
    </row>
    <row r="54" spans="2:12" ht="12.75">
      <c r="B54" s="153"/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2:12" ht="12.75" hidden="1">
      <c r="B55" s="153"/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1:2" ht="12.75">
      <c r="A56" s="30" t="s">
        <v>84</v>
      </c>
      <c r="B56" s="30" t="s">
        <v>85</v>
      </c>
    </row>
    <row r="57" spans="1:2" ht="12.75">
      <c r="A57" s="30" t="s">
        <v>86</v>
      </c>
      <c r="B57" s="30" t="s">
        <v>87</v>
      </c>
    </row>
    <row r="76" ht="12.75">
      <c r="A76" s="37" t="s">
        <v>275</v>
      </c>
    </row>
    <row r="77" ht="12.75">
      <c r="A77" s="37" t="s">
        <v>276</v>
      </c>
    </row>
  </sheetData>
  <printOptions/>
  <pageMargins left="0.48" right="0.16" top="0.18" bottom="0.16" header="0.34" footer="0.16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2"/>
  <sheetViews>
    <sheetView workbookViewId="0" topLeftCell="A292">
      <selection activeCell="A299" sqref="A299"/>
    </sheetView>
  </sheetViews>
  <sheetFormatPr defaultColWidth="9.140625" defaultRowHeight="12.75"/>
  <cols>
    <col min="1" max="1" width="4.140625" style="11" customWidth="1"/>
    <col min="2" max="2" width="3.140625" style="5" customWidth="1"/>
    <col min="3" max="3" width="4.421875" style="5" customWidth="1"/>
    <col min="4" max="4" width="12.28125" style="5" customWidth="1"/>
    <col min="5" max="5" width="4.8515625" style="5" customWidth="1"/>
    <col min="6" max="6" width="2.8515625" style="5" customWidth="1"/>
    <col min="7" max="7" width="0.9921875" style="5" customWidth="1"/>
    <col min="8" max="8" width="9.8515625" style="5" customWidth="1"/>
    <col min="9" max="9" width="0.5625" style="5" customWidth="1"/>
    <col min="10" max="11" width="13.421875" style="5" customWidth="1"/>
    <col min="12" max="12" width="3.421875" style="5" customWidth="1"/>
    <col min="13" max="13" width="13.28125" style="5" customWidth="1"/>
    <col min="14" max="14" width="16.140625" style="5" customWidth="1"/>
    <col min="15" max="15" width="1.57421875" style="5" customWidth="1"/>
    <col min="16" max="16384" width="9.140625" style="5" customWidth="1"/>
  </cols>
  <sheetData>
    <row r="1" ht="15.75">
      <c r="A1" s="38" t="str">
        <f>'[2]PL'!A1</f>
        <v>OLYMPIA INDUSTRIES BERHAD</v>
      </c>
    </row>
    <row r="2" ht="12.75">
      <c r="A2" s="123" t="str">
        <f>'[2]PL'!A2</f>
        <v>(Company no. 63026-U)</v>
      </c>
    </row>
    <row r="3" ht="12.75">
      <c r="B3" s="48"/>
    </row>
    <row r="4" spans="1:2" ht="14.25">
      <c r="A4" s="127" t="s">
        <v>110</v>
      </c>
      <c r="B4" s="48"/>
    </row>
    <row r="5" spans="1:2" ht="12.75">
      <c r="A5" s="49"/>
      <c r="B5" s="48"/>
    </row>
    <row r="6" spans="1:2" ht="12.75">
      <c r="A6" s="50" t="s">
        <v>111</v>
      </c>
      <c r="B6" s="4" t="s">
        <v>112</v>
      </c>
    </row>
    <row r="7" spans="2:15" ht="12.75">
      <c r="B7" s="51" t="s">
        <v>113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2:15" ht="12.75">
      <c r="B8" s="51" t="s">
        <v>114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2:15" ht="12.75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2:15" ht="12.75">
      <c r="B10" s="51" t="s">
        <v>115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2:15" ht="12.75">
      <c r="B11" s="51" t="s">
        <v>277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2:15" ht="12.75">
      <c r="B12" s="51" t="s">
        <v>116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2:15" ht="12.75">
      <c r="B13" s="51" t="s">
        <v>278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2:15" ht="12.75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2:15" ht="12.75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2" ht="12.75">
      <c r="A16" s="50" t="s">
        <v>117</v>
      </c>
      <c r="B16" s="4" t="s">
        <v>118</v>
      </c>
    </row>
    <row r="17" spans="1:2" ht="12.75">
      <c r="A17" s="14"/>
      <c r="B17" s="51" t="s">
        <v>119</v>
      </c>
    </row>
    <row r="18" spans="1:2" ht="12.75">
      <c r="A18" s="14"/>
      <c r="B18" s="51" t="s">
        <v>279</v>
      </c>
    </row>
    <row r="19" spans="1:12" ht="12.75">
      <c r="A19" s="14"/>
      <c r="B19" s="51"/>
      <c r="L19" s="43"/>
    </row>
    <row r="20" spans="1:2" ht="12.75">
      <c r="A20" s="14"/>
      <c r="B20" s="51"/>
    </row>
    <row r="21" spans="1:2" ht="12.75">
      <c r="A21" s="50" t="s">
        <v>120</v>
      </c>
      <c r="B21" s="4" t="s">
        <v>121</v>
      </c>
    </row>
    <row r="22" spans="1:2" ht="12.75">
      <c r="A22" s="14"/>
      <c r="B22" s="11" t="s">
        <v>280</v>
      </c>
    </row>
    <row r="23" spans="1:2" ht="12.75">
      <c r="A23" s="14"/>
      <c r="B23" s="51"/>
    </row>
    <row r="25" spans="1:2" ht="12.75">
      <c r="A25" s="50" t="s">
        <v>122</v>
      </c>
      <c r="B25" s="50" t="s">
        <v>123</v>
      </c>
    </row>
    <row r="26" spans="1:2" ht="12.75">
      <c r="A26" s="14"/>
      <c r="B26" s="11" t="s">
        <v>124</v>
      </c>
    </row>
    <row r="27" spans="1:2" ht="12.75">
      <c r="A27" s="14"/>
      <c r="B27" s="11"/>
    </row>
    <row r="29" spans="1:2" ht="12.75">
      <c r="A29" s="50" t="s">
        <v>125</v>
      </c>
      <c r="B29" s="4" t="s">
        <v>126</v>
      </c>
    </row>
    <row r="30" ht="12.75">
      <c r="B30" s="11" t="s">
        <v>281</v>
      </c>
    </row>
    <row r="31" ht="12.75">
      <c r="B31" s="11"/>
    </row>
    <row r="32" ht="12.75">
      <c r="B32" s="11"/>
    </row>
    <row r="33" spans="1:2" ht="12.75">
      <c r="A33" s="50" t="s">
        <v>127</v>
      </c>
      <c r="B33" s="4" t="s">
        <v>128</v>
      </c>
    </row>
    <row r="34" spans="1:2" ht="12.75">
      <c r="A34" s="14"/>
      <c r="B34" s="11" t="s">
        <v>282</v>
      </c>
    </row>
    <row r="35" spans="1:2" ht="12.75">
      <c r="A35" s="14"/>
      <c r="B35" s="11" t="s">
        <v>129</v>
      </c>
    </row>
    <row r="36" spans="1:2" ht="12.75">
      <c r="A36" s="14"/>
      <c r="B36" s="11"/>
    </row>
    <row r="37" spans="1:2" ht="12.75">
      <c r="A37" s="14"/>
      <c r="B37" s="11"/>
    </row>
    <row r="38" spans="1:2" ht="12.75">
      <c r="A38" s="50" t="s">
        <v>130</v>
      </c>
      <c r="B38" s="4" t="s">
        <v>131</v>
      </c>
    </row>
    <row r="39" spans="1:13" ht="12.75">
      <c r="A39" s="50"/>
      <c r="B39" s="5" t="s">
        <v>333</v>
      </c>
      <c r="I39" s="52"/>
      <c r="J39" s="52"/>
      <c r="K39" s="52"/>
      <c r="L39" s="53"/>
      <c r="M39" s="52"/>
    </row>
    <row r="40" spans="1:13" ht="13.5" customHeight="1">
      <c r="A40" s="50"/>
      <c r="B40" s="5" t="s">
        <v>334</v>
      </c>
      <c r="I40" s="52"/>
      <c r="J40" s="52"/>
      <c r="K40" s="52"/>
      <c r="L40" s="53"/>
      <c r="M40" s="52"/>
    </row>
    <row r="41" spans="1:13" ht="12.75">
      <c r="A41" s="50"/>
      <c r="B41" s="4"/>
      <c r="I41" s="52"/>
      <c r="J41" s="52"/>
      <c r="K41" s="52"/>
      <c r="L41" s="53"/>
      <c r="M41" s="52"/>
    </row>
    <row r="42" spans="1:13" ht="12.75">
      <c r="A42" s="50"/>
      <c r="B42" s="4"/>
      <c r="I42" s="52"/>
      <c r="J42" s="52"/>
      <c r="K42" s="52"/>
      <c r="L42" s="53"/>
      <c r="M42" s="52"/>
    </row>
    <row r="43" spans="1:13" ht="12.75">
      <c r="A43" s="50" t="s">
        <v>132</v>
      </c>
      <c r="B43" s="4" t="s">
        <v>133</v>
      </c>
      <c r="I43" s="52"/>
      <c r="J43" s="52"/>
      <c r="K43" s="52"/>
      <c r="M43" s="52"/>
    </row>
    <row r="44" spans="2:13" ht="12.75">
      <c r="B44" s="54" t="s">
        <v>300</v>
      </c>
      <c r="I44" s="52"/>
      <c r="J44" s="52"/>
      <c r="K44" s="52"/>
      <c r="M44" s="52"/>
    </row>
    <row r="45" spans="2:13" ht="12.75">
      <c r="B45" s="55"/>
      <c r="C45" s="51"/>
      <c r="I45" s="52"/>
      <c r="J45" s="52"/>
      <c r="K45" s="52"/>
      <c r="M45" s="52"/>
    </row>
    <row r="46" spans="9:15" ht="12.75">
      <c r="I46" s="52"/>
      <c r="J46" s="52"/>
      <c r="K46" s="52"/>
      <c r="L46" s="43"/>
      <c r="M46" s="52"/>
      <c r="N46" s="43"/>
      <c r="O46" s="43"/>
    </row>
    <row r="47" spans="1:13" ht="12.75">
      <c r="A47" s="50" t="s">
        <v>134</v>
      </c>
      <c r="B47" s="57" t="s">
        <v>135</v>
      </c>
      <c r="I47" s="52"/>
      <c r="J47" s="52"/>
      <c r="K47" s="52"/>
      <c r="M47" s="52"/>
    </row>
    <row r="48" spans="1:13" ht="12.75">
      <c r="A48" s="50"/>
      <c r="B48" s="58"/>
      <c r="I48" s="52"/>
      <c r="J48" s="52"/>
      <c r="K48" s="47" t="s">
        <v>136</v>
      </c>
      <c r="M48" s="133" t="s">
        <v>137</v>
      </c>
    </row>
    <row r="49" spans="1:13" ht="12.75">
      <c r="A49" s="50"/>
      <c r="B49" s="58"/>
      <c r="I49" s="52"/>
      <c r="J49" s="52"/>
      <c r="K49" s="60" t="s">
        <v>253</v>
      </c>
      <c r="M49" s="60" t="s">
        <v>253</v>
      </c>
    </row>
    <row r="50" spans="9:15" ht="15">
      <c r="I50" s="61"/>
      <c r="J50" s="61"/>
      <c r="K50" s="62" t="s">
        <v>346</v>
      </c>
      <c r="M50" s="62" t="s">
        <v>347</v>
      </c>
      <c r="O50" s="63"/>
    </row>
    <row r="51" spans="2:13" ht="15" customHeight="1">
      <c r="B51" s="4" t="s">
        <v>138</v>
      </c>
      <c r="I51" s="64"/>
      <c r="J51" s="64"/>
      <c r="K51" s="47" t="s">
        <v>8</v>
      </c>
      <c r="M51" s="47" t="s">
        <v>8</v>
      </c>
    </row>
    <row r="52" spans="2:13" ht="12.75">
      <c r="B52" s="51"/>
      <c r="C52" s="5" t="s">
        <v>139</v>
      </c>
      <c r="I52" s="64"/>
      <c r="J52" s="64"/>
      <c r="K52" s="13">
        <v>1972</v>
      </c>
      <c r="M52" s="13">
        <v>4188</v>
      </c>
    </row>
    <row r="53" spans="2:13" ht="12.75">
      <c r="B53" s="51"/>
      <c r="C53" s="5" t="s">
        <v>140</v>
      </c>
      <c r="I53" s="64"/>
      <c r="J53" s="64"/>
      <c r="K53" s="13">
        <v>28792</v>
      </c>
      <c r="M53" s="13">
        <v>116950</v>
      </c>
    </row>
    <row r="54" spans="3:13" ht="12.75">
      <c r="C54" s="5" t="s">
        <v>142</v>
      </c>
      <c r="I54" s="64"/>
      <c r="J54" s="64"/>
      <c r="K54" s="13">
        <v>130299</v>
      </c>
      <c r="M54" s="13">
        <v>106873</v>
      </c>
    </row>
    <row r="55" spans="3:13" ht="12.75">
      <c r="C55" s="5" t="s">
        <v>143</v>
      </c>
      <c r="I55" s="59"/>
      <c r="J55" s="59"/>
      <c r="K55" s="44">
        <v>95650</v>
      </c>
      <c r="M55" s="44">
        <v>93040</v>
      </c>
    </row>
    <row r="56" spans="2:13" ht="12.75">
      <c r="B56" s="51"/>
      <c r="C56" s="5" t="s">
        <v>144</v>
      </c>
      <c r="I56" s="64"/>
      <c r="J56" s="64"/>
      <c r="K56" s="13">
        <f>SUM(K52:K55)</f>
        <v>256713</v>
      </c>
      <c r="M56" s="13">
        <f>SUM(M52:M55)</f>
        <v>321051</v>
      </c>
    </row>
    <row r="57" spans="1:13" ht="12.75">
      <c r="A57" s="14"/>
      <c r="B57" s="51"/>
      <c r="C57" s="5" t="s">
        <v>145</v>
      </c>
      <c r="I57" s="64"/>
      <c r="J57" s="64"/>
      <c r="K57" s="13">
        <v>-11976</v>
      </c>
      <c r="M57" s="13">
        <v>-11343</v>
      </c>
    </row>
    <row r="58" spans="1:13" ht="13.5" thickBot="1">
      <c r="A58" s="14"/>
      <c r="C58" s="5" t="s">
        <v>71</v>
      </c>
      <c r="I58" s="64"/>
      <c r="J58" s="64"/>
      <c r="K58" s="67">
        <f>SUM(K56:K57)</f>
        <v>244737</v>
      </c>
      <c r="M58" s="67">
        <f>SUM(M56:M57)</f>
        <v>309708</v>
      </c>
    </row>
    <row r="59" spans="1:13" ht="13.5" thickTop="1">
      <c r="A59" s="14"/>
      <c r="B59" s="51"/>
      <c r="I59" s="64"/>
      <c r="J59" s="64"/>
      <c r="K59" s="65"/>
      <c r="L59" s="65"/>
      <c r="M59" s="129"/>
    </row>
    <row r="60" spans="1:13" ht="12.75">
      <c r="A60" s="14"/>
      <c r="B60" s="51"/>
      <c r="I60" s="64"/>
      <c r="J60" s="64"/>
      <c r="K60" s="65"/>
      <c r="L60" s="65"/>
      <c r="M60" s="129"/>
    </row>
    <row r="61" spans="1:13" ht="12.75">
      <c r="A61" s="50" t="s">
        <v>134</v>
      </c>
      <c r="B61" s="57" t="s">
        <v>283</v>
      </c>
      <c r="I61" s="64"/>
      <c r="J61" s="64"/>
      <c r="K61" s="65"/>
      <c r="L61" s="65"/>
      <c r="M61" s="129"/>
    </row>
    <row r="62" spans="1:13" ht="12.75">
      <c r="A62" s="14"/>
      <c r="B62" s="51"/>
      <c r="I62" s="64"/>
      <c r="J62" s="64"/>
      <c r="K62" s="47" t="s">
        <v>136</v>
      </c>
      <c r="M62" s="133" t="s">
        <v>137</v>
      </c>
    </row>
    <row r="63" spans="1:13" ht="12.75">
      <c r="A63" s="14"/>
      <c r="B63" s="51"/>
      <c r="I63" s="64"/>
      <c r="J63" s="64"/>
      <c r="K63" s="60" t="s">
        <v>253</v>
      </c>
      <c r="M63" s="60" t="s">
        <v>253</v>
      </c>
    </row>
    <row r="64" spans="1:13" ht="15">
      <c r="A64" s="14"/>
      <c r="B64" s="51"/>
      <c r="I64" s="64"/>
      <c r="J64" s="64"/>
      <c r="K64" s="62" t="s">
        <v>346</v>
      </c>
      <c r="M64" s="62" t="s">
        <v>347</v>
      </c>
    </row>
    <row r="65" spans="1:13" ht="12.75">
      <c r="A65" s="14"/>
      <c r="B65" s="51"/>
      <c r="I65" s="64"/>
      <c r="J65" s="64"/>
      <c r="K65" s="47" t="s">
        <v>8</v>
      </c>
      <c r="M65" s="47" t="s">
        <v>8</v>
      </c>
    </row>
    <row r="66" spans="2:13" ht="12.75">
      <c r="B66" s="4" t="s">
        <v>146</v>
      </c>
      <c r="I66" s="64"/>
      <c r="J66" s="64"/>
      <c r="M66" s="13"/>
    </row>
    <row r="67" spans="2:13" ht="12.75">
      <c r="B67" s="51"/>
      <c r="C67" s="5" t="s">
        <v>139</v>
      </c>
      <c r="I67" s="64"/>
      <c r="J67" s="64"/>
      <c r="K67" s="13">
        <v>-2659</v>
      </c>
      <c r="M67" s="13">
        <v>-3490</v>
      </c>
    </row>
    <row r="68" spans="2:13" ht="12.75">
      <c r="B68" s="51"/>
      <c r="C68" s="5" t="s">
        <v>140</v>
      </c>
      <c r="I68" s="64"/>
      <c r="J68" s="64"/>
      <c r="K68" s="13">
        <v>-1731</v>
      </c>
      <c r="M68" s="13">
        <v>29592</v>
      </c>
    </row>
    <row r="69" spans="3:13" ht="12.75">
      <c r="C69" s="51" t="s">
        <v>141</v>
      </c>
      <c r="I69" s="64"/>
      <c r="J69" s="64"/>
      <c r="K69" s="13">
        <v>0</v>
      </c>
      <c r="M69" s="13">
        <v>-458</v>
      </c>
    </row>
    <row r="70" spans="3:13" ht="12.75">
      <c r="C70" s="68" t="s">
        <v>142</v>
      </c>
      <c r="I70" s="64"/>
      <c r="J70" s="64"/>
      <c r="K70" s="13">
        <v>7364</v>
      </c>
      <c r="M70" s="13">
        <v>3870</v>
      </c>
    </row>
    <row r="71" spans="3:13" ht="12.75">
      <c r="C71" s="5" t="s">
        <v>143</v>
      </c>
      <c r="I71" s="64"/>
      <c r="J71" s="64"/>
      <c r="K71" s="44">
        <v>-30486</v>
      </c>
      <c r="M71" s="44">
        <v>55561</v>
      </c>
    </row>
    <row r="72" spans="2:13" ht="12.75">
      <c r="B72" s="51"/>
      <c r="I72" s="64"/>
      <c r="J72" s="64"/>
      <c r="K72" s="13">
        <f>SUM(K67:K71)</f>
        <v>-27512</v>
      </c>
      <c r="M72" s="13">
        <f>SUM(M67:M71)</f>
        <v>85075</v>
      </c>
    </row>
    <row r="73" spans="2:13" ht="12.75">
      <c r="B73" s="51"/>
      <c r="C73" s="11" t="s">
        <v>147</v>
      </c>
      <c r="I73" s="64"/>
      <c r="J73" s="64"/>
      <c r="K73" s="13">
        <v>-17503</v>
      </c>
      <c r="M73" s="13">
        <v>-19506</v>
      </c>
    </row>
    <row r="74" spans="2:13" ht="12.75">
      <c r="B74" s="51"/>
      <c r="C74" s="5" t="s">
        <v>148</v>
      </c>
      <c r="I74" s="64"/>
      <c r="J74" s="64"/>
      <c r="K74" s="44">
        <v>1211</v>
      </c>
      <c r="M74" s="44">
        <v>2310</v>
      </c>
    </row>
    <row r="75" spans="2:13" ht="12.75">
      <c r="B75" s="51"/>
      <c r="C75" s="5" t="s">
        <v>256</v>
      </c>
      <c r="I75" s="101"/>
      <c r="J75" s="101"/>
      <c r="K75" s="13">
        <f>SUM(K72:K74)</f>
        <v>-43804</v>
      </c>
      <c r="M75" s="13">
        <f>SUM(M72:M74)</f>
        <v>67879</v>
      </c>
    </row>
    <row r="76" spans="2:13" ht="12.75">
      <c r="B76" s="51"/>
      <c r="C76" s="5" t="s">
        <v>149</v>
      </c>
      <c r="I76" s="101"/>
      <c r="J76" s="101"/>
      <c r="K76" s="13">
        <v>-1623</v>
      </c>
      <c r="M76" s="13">
        <v>-8466</v>
      </c>
    </row>
    <row r="77" spans="2:13" ht="13.5" thickBot="1">
      <c r="B77" s="51"/>
      <c r="C77" s="5" t="s">
        <v>299</v>
      </c>
      <c r="I77" s="101"/>
      <c r="J77" s="101"/>
      <c r="K77" s="67">
        <f>SUM(K75:K76)</f>
        <v>-45427</v>
      </c>
      <c r="M77" s="67">
        <f>SUM(M75:M76)</f>
        <v>59413</v>
      </c>
    </row>
    <row r="78" spans="2:13" ht="13.5" thickTop="1">
      <c r="B78" s="51"/>
      <c r="I78" s="101"/>
      <c r="J78" s="101"/>
      <c r="K78" s="129"/>
      <c r="L78" s="129"/>
      <c r="M78" s="129"/>
    </row>
    <row r="79" spans="1:12" ht="12.75">
      <c r="A79" s="55"/>
      <c r="B79" s="51"/>
      <c r="K79" s="13"/>
      <c r="L79" s="13"/>
    </row>
    <row r="80" spans="1:2" ht="12.75">
      <c r="A80" s="50" t="s">
        <v>150</v>
      </c>
      <c r="B80" s="58" t="s">
        <v>151</v>
      </c>
    </row>
    <row r="81" spans="1:2" ht="12.75">
      <c r="A81" s="50"/>
      <c r="B81" s="11" t="s">
        <v>152</v>
      </c>
    </row>
    <row r="82" spans="1:2" ht="12.75">
      <c r="A82" s="50"/>
      <c r="B82" s="51" t="s">
        <v>284</v>
      </c>
    </row>
    <row r="83" spans="1:2" ht="12.75">
      <c r="A83" s="50"/>
      <c r="B83" s="51"/>
    </row>
    <row r="84" spans="1:2" ht="12.75">
      <c r="A84" s="50"/>
      <c r="B84" s="51"/>
    </row>
    <row r="85" spans="1:2" ht="12.75">
      <c r="A85" s="50" t="s">
        <v>153</v>
      </c>
      <c r="B85" s="50" t="s">
        <v>154</v>
      </c>
    </row>
    <row r="86" spans="1:2" ht="12.75">
      <c r="A86" s="50"/>
      <c r="B86" s="11" t="s">
        <v>357</v>
      </c>
    </row>
    <row r="87" spans="1:2" ht="12.75">
      <c r="A87" s="50"/>
      <c r="B87" s="50"/>
    </row>
    <row r="88" spans="1:2" ht="12.75">
      <c r="A88" s="50"/>
      <c r="B88" s="11" t="s">
        <v>358</v>
      </c>
    </row>
    <row r="89" spans="1:2" ht="12.75">
      <c r="A89" s="50"/>
      <c r="B89" s="11" t="s">
        <v>359</v>
      </c>
    </row>
    <row r="90" spans="1:2" ht="12.75">
      <c r="A90" s="50"/>
      <c r="B90" s="11" t="s">
        <v>360</v>
      </c>
    </row>
    <row r="91" spans="1:2" ht="12.75">
      <c r="A91" s="50"/>
      <c r="B91" s="11" t="s">
        <v>369</v>
      </c>
    </row>
    <row r="92" spans="1:2" ht="12.75">
      <c r="A92" s="50"/>
      <c r="B92" s="11"/>
    </row>
    <row r="93" spans="1:2" ht="12.75">
      <c r="A93" s="50"/>
      <c r="B93" s="50"/>
    </row>
    <row r="94" spans="1:2" ht="12.75">
      <c r="A94" s="50" t="s">
        <v>155</v>
      </c>
      <c r="B94" s="50" t="s">
        <v>156</v>
      </c>
    </row>
    <row r="95" spans="1:2" ht="12.75">
      <c r="A95" s="50"/>
      <c r="B95" s="69" t="s">
        <v>335</v>
      </c>
    </row>
    <row r="96" spans="1:2" ht="12.75">
      <c r="A96" s="50"/>
      <c r="B96" s="69"/>
    </row>
    <row r="97" spans="1:2" ht="12.75">
      <c r="A97" s="50"/>
      <c r="B97" s="69"/>
    </row>
    <row r="98" spans="1:15" ht="12.75">
      <c r="A98" s="50" t="s">
        <v>157</v>
      </c>
      <c r="B98" s="70" t="s">
        <v>158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</row>
    <row r="99" spans="1:15" ht="12.75">
      <c r="A99" s="50"/>
      <c r="B99" s="11" t="s">
        <v>285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</row>
    <row r="100" spans="1:15" ht="12.75">
      <c r="A100" s="50"/>
      <c r="B100" s="76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</row>
    <row r="101" spans="1:15" ht="12.75">
      <c r="A101" s="50"/>
      <c r="B101" s="1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</row>
    <row r="102" spans="1:15" ht="12.75">
      <c r="A102" s="50" t="s">
        <v>159</v>
      </c>
      <c r="B102" s="70" t="s">
        <v>160</v>
      </c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</row>
    <row r="103" spans="1:15" ht="12.75">
      <c r="A103" s="50"/>
      <c r="B103" s="11" t="s">
        <v>361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.75">
      <c r="A104" s="50"/>
      <c r="B104" s="11"/>
      <c r="C104" s="51"/>
      <c r="D104" s="51"/>
      <c r="E104" s="51"/>
      <c r="F104" s="51"/>
      <c r="G104" s="51"/>
      <c r="H104" s="51"/>
      <c r="I104" s="51"/>
      <c r="J104" s="51"/>
      <c r="K104" s="51"/>
      <c r="M104" s="66" t="s">
        <v>8</v>
      </c>
      <c r="O104" s="51"/>
    </row>
    <row r="105" spans="1:2" ht="12.75">
      <c r="A105" s="50"/>
      <c r="B105" s="55" t="s">
        <v>161</v>
      </c>
    </row>
    <row r="106" spans="1:15" ht="13.5" thickBot="1">
      <c r="A106" s="1"/>
      <c r="B106" s="11"/>
      <c r="C106" s="51" t="s">
        <v>31</v>
      </c>
      <c r="D106" s="51"/>
      <c r="E106" s="51"/>
      <c r="F106" s="51"/>
      <c r="G106" s="51"/>
      <c r="H106" s="51"/>
      <c r="I106" s="51"/>
      <c r="J106" s="51"/>
      <c r="K106" s="51"/>
      <c r="M106" s="71">
        <v>1463</v>
      </c>
      <c r="O106" s="51"/>
    </row>
    <row r="107" spans="1:15" ht="12.75">
      <c r="A107" s="1"/>
      <c r="B107" s="11"/>
      <c r="C107" s="51"/>
      <c r="D107" s="51"/>
      <c r="E107" s="51"/>
      <c r="F107" s="51"/>
      <c r="G107" s="51"/>
      <c r="H107" s="51"/>
      <c r="I107" s="51"/>
      <c r="J107" s="51"/>
      <c r="K107" s="51"/>
      <c r="L107" s="72"/>
      <c r="M107" s="51"/>
      <c r="N107" s="51"/>
      <c r="O107" s="51"/>
    </row>
    <row r="108" spans="1:15" ht="12.75">
      <c r="A108" s="1"/>
      <c r="B108" s="1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4.25">
      <c r="A109" s="128" t="s">
        <v>162</v>
      </c>
      <c r="B109" s="73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2" ht="12.75">
      <c r="A110" s="50"/>
      <c r="B110" s="49"/>
    </row>
    <row r="111" spans="1:2" ht="12.75">
      <c r="A111" s="50" t="s">
        <v>163</v>
      </c>
      <c r="B111" s="1" t="s">
        <v>164</v>
      </c>
    </row>
    <row r="112" spans="1:2" ht="12.75">
      <c r="A112" s="50"/>
      <c r="B112" s="11" t="s">
        <v>362</v>
      </c>
    </row>
    <row r="113" spans="1:2" ht="12.75">
      <c r="A113" s="50"/>
      <c r="B113" s="11" t="s">
        <v>370</v>
      </c>
    </row>
    <row r="114" spans="1:3" ht="12.75">
      <c r="A114" s="1"/>
      <c r="B114" s="55"/>
      <c r="C114" s="68"/>
    </row>
    <row r="115" spans="1:3" ht="12.75">
      <c r="A115" s="1"/>
      <c r="B115" s="74" t="s">
        <v>372</v>
      </c>
      <c r="C115" s="51"/>
    </row>
    <row r="116" spans="1:3" ht="12.75">
      <c r="A116" s="1"/>
      <c r="B116" s="74" t="s">
        <v>373</v>
      </c>
      <c r="C116" s="51"/>
    </row>
    <row r="117" spans="1:3" ht="12.75">
      <c r="A117" s="1"/>
      <c r="B117" s="75" t="s">
        <v>375</v>
      </c>
      <c r="C117" s="51"/>
    </row>
    <row r="118" spans="1:2" ht="12.75">
      <c r="A118" s="50"/>
      <c r="B118" s="51" t="s">
        <v>376</v>
      </c>
    </row>
    <row r="119" ht="12.75">
      <c r="B119" s="14"/>
    </row>
    <row r="120" spans="1:2" ht="12.75">
      <c r="A120" s="50" t="s">
        <v>165</v>
      </c>
      <c r="B120" s="70" t="s">
        <v>166</v>
      </c>
    </row>
    <row r="121" spans="1:2" ht="12.75">
      <c r="A121" s="50"/>
      <c r="B121" s="76" t="s">
        <v>371</v>
      </c>
    </row>
    <row r="122" spans="1:2" ht="12.75">
      <c r="A122" s="50"/>
      <c r="B122" s="76" t="s">
        <v>374</v>
      </c>
    </row>
    <row r="123" spans="1:12" ht="12.75">
      <c r="A123" s="50"/>
      <c r="B123" s="76" t="s">
        <v>377</v>
      </c>
      <c r="J123" s="80"/>
      <c r="L123" s="77"/>
    </row>
    <row r="124" spans="1:12" ht="12.75">
      <c r="A124" s="50"/>
      <c r="B124" s="51" t="s">
        <v>378</v>
      </c>
      <c r="J124" s="80"/>
      <c r="L124" s="77"/>
    </row>
    <row r="125" spans="1:12" ht="12.75">
      <c r="A125" s="50"/>
      <c r="B125" s="68"/>
      <c r="J125" s="80"/>
      <c r="L125" s="77"/>
    </row>
    <row r="126" spans="1:12" ht="12.75">
      <c r="A126" s="50" t="s">
        <v>167</v>
      </c>
      <c r="B126" s="1" t="s">
        <v>168</v>
      </c>
      <c r="J126" s="80"/>
      <c r="L126" s="78"/>
    </row>
    <row r="127" spans="1:12" ht="12.75">
      <c r="A127" s="50"/>
      <c r="B127" s="76" t="s">
        <v>336</v>
      </c>
      <c r="C127" s="79"/>
      <c r="D127" s="79"/>
      <c r="J127" s="80"/>
      <c r="L127" s="78"/>
    </row>
    <row r="128" spans="1:12" ht="12.75">
      <c r="A128" s="50"/>
      <c r="B128" s="76" t="s">
        <v>337</v>
      </c>
      <c r="C128" s="79"/>
      <c r="D128" s="79"/>
      <c r="J128" s="80"/>
      <c r="L128" s="77"/>
    </row>
    <row r="129" spans="1:9" ht="12.75">
      <c r="A129" s="50"/>
      <c r="B129" s="69"/>
      <c r="C129" s="75"/>
      <c r="D129" s="79"/>
      <c r="I129" s="43"/>
    </row>
    <row r="130" spans="1:11" ht="12.75">
      <c r="A130" s="50"/>
      <c r="B130" s="51"/>
      <c r="C130" s="55"/>
      <c r="I130" s="43"/>
      <c r="J130" s="43"/>
      <c r="K130" s="43"/>
    </row>
    <row r="131" spans="1:11" ht="12.75">
      <c r="A131" s="50" t="s">
        <v>169</v>
      </c>
      <c r="B131" s="1" t="s">
        <v>170</v>
      </c>
      <c r="I131" s="43"/>
      <c r="J131" s="43"/>
      <c r="K131" s="43"/>
    </row>
    <row r="132" spans="1:11" ht="12.75">
      <c r="A132" s="50"/>
      <c r="B132" s="11" t="s">
        <v>171</v>
      </c>
      <c r="I132" s="43"/>
      <c r="J132" s="43"/>
      <c r="K132" s="43"/>
    </row>
    <row r="133" spans="1:11" ht="12.75">
      <c r="A133" s="50"/>
      <c r="B133" s="11" t="s">
        <v>89</v>
      </c>
      <c r="I133" s="43"/>
      <c r="J133" s="43"/>
      <c r="K133" s="43"/>
    </row>
    <row r="134" spans="1:11" ht="12.75">
      <c r="A134" s="50"/>
      <c r="B134" s="11"/>
      <c r="I134" s="43"/>
      <c r="J134" s="43"/>
      <c r="K134" s="43"/>
    </row>
    <row r="135" spans="1:2" ht="12.75">
      <c r="A135" s="50" t="s">
        <v>172</v>
      </c>
      <c r="B135" s="1" t="s">
        <v>173</v>
      </c>
    </row>
    <row r="136" spans="1:13" ht="12.75">
      <c r="A136" s="50"/>
      <c r="B136" s="11" t="s">
        <v>174</v>
      </c>
      <c r="J136" s="101"/>
      <c r="K136" s="59" t="s">
        <v>5</v>
      </c>
      <c r="M136" s="59" t="s">
        <v>136</v>
      </c>
    </row>
    <row r="137" spans="1:13" ht="12.75">
      <c r="A137" s="50"/>
      <c r="B137" s="50"/>
      <c r="J137" s="101"/>
      <c r="K137" s="81" t="s">
        <v>7</v>
      </c>
      <c r="M137" s="59" t="s">
        <v>253</v>
      </c>
    </row>
    <row r="138" spans="1:13" ht="15">
      <c r="A138" s="50"/>
      <c r="B138" s="50"/>
      <c r="J138" s="130"/>
      <c r="K138" s="82" t="s">
        <v>363</v>
      </c>
      <c r="M138" s="83" t="str">
        <f>K138</f>
        <v>31 March 2009</v>
      </c>
    </row>
    <row r="139" spans="1:13" ht="12.75">
      <c r="A139" s="50"/>
      <c r="B139" s="58"/>
      <c r="J139" s="101"/>
      <c r="K139" s="59" t="s">
        <v>8</v>
      </c>
      <c r="M139" s="59" t="s">
        <v>8</v>
      </c>
    </row>
    <row r="140" spans="1:13" ht="12.75">
      <c r="A140" s="50"/>
      <c r="B140" s="58"/>
      <c r="J140" s="101"/>
      <c r="K140" s="59"/>
      <c r="M140" s="59"/>
    </row>
    <row r="141" spans="1:13" ht="12.75">
      <c r="A141" s="1"/>
      <c r="B141" s="1"/>
      <c r="C141" s="51" t="s">
        <v>251</v>
      </c>
      <c r="K141" s="13">
        <v>-755</v>
      </c>
      <c r="M141" s="85">
        <v>773</v>
      </c>
    </row>
    <row r="142" spans="1:15" ht="12.75">
      <c r="A142" s="50"/>
      <c r="B142" s="58"/>
      <c r="C142" s="5" t="s">
        <v>175</v>
      </c>
      <c r="J142" s="13"/>
      <c r="K142" s="13">
        <v>337</v>
      </c>
      <c r="M142" s="13">
        <v>850</v>
      </c>
      <c r="O142" s="13"/>
    </row>
    <row r="143" spans="1:13" ht="13.5" thickBot="1">
      <c r="A143" s="50"/>
      <c r="B143" s="55"/>
      <c r="C143" s="5" t="s">
        <v>176</v>
      </c>
      <c r="K143" s="67">
        <f>SUM(K141:K142)</f>
        <v>-418</v>
      </c>
      <c r="M143" s="175">
        <f>SUM(M141:M142)</f>
        <v>1623</v>
      </c>
    </row>
    <row r="144" spans="1:12" ht="13.5" thickTop="1">
      <c r="A144" s="50"/>
      <c r="B144" s="55"/>
      <c r="K144" s="176"/>
      <c r="L144" s="176"/>
    </row>
    <row r="145" spans="1:2" ht="12.75">
      <c r="A145" s="50"/>
      <c r="B145" s="55" t="s">
        <v>286</v>
      </c>
    </row>
    <row r="146" spans="1:3" ht="12.75">
      <c r="A146" s="50"/>
      <c r="B146" s="55" t="s">
        <v>177</v>
      </c>
      <c r="C146" s="51"/>
    </row>
    <row r="147" spans="1:3" ht="12.75">
      <c r="A147" s="50"/>
      <c r="B147" s="55"/>
      <c r="C147" s="51"/>
    </row>
    <row r="148" spans="1:3" ht="12.75">
      <c r="A148" s="50"/>
      <c r="B148" s="55"/>
      <c r="C148" s="51"/>
    </row>
    <row r="149" spans="1:3" ht="12.75">
      <c r="A149" s="50" t="s">
        <v>178</v>
      </c>
      <c r="B149" s="57" t="s">
        <v>179</v>
      </c>
      <c r="C149" s="51"/>
    </row>
    <row r="150" spans="1:3" ht="12.75">
      <c r="A150" s="50"/>
      <c r="B150" s="55" t="s">
        <v>287</v>
      </c>
      <c r="C150" s="51"/>
    </row>
    <row r="151" spans="1:3" ht="12.75">
      <c r="A151" s="50"/>
      <c r="B151" s="55"/>
      <c r="C151" s="51"/>
    </row>
    <row r="152" spans="1:3" ht="12.75">
      <c r="A152" s="50"/>
      <c r="B152" s="55"/>
      <c r="C152" s="51"/>
    </row>
    <row r="153" spans="1:2" ht="12.75">
      <c r="A153" s="50" t="s">
        <v>180</v>
      </c>
      <c r="B153" s="4" t="s">
        <v>181</v>
      </c>
    </row>
    <row r="154" spans="1:2" ht="12.75">
      <c r="A154" s="50"/>
      <c r="B154" s="4"/>
    </row>
    <row r="155" spans="2:11" ht="12.75">
      <c r="B155" s="5" t="s">
        <v>182</v>
      </c>
      <c r="C155" s="55" t="s">
        <v>232</v>
      </c>
      <c r="K155" s="86"/>
    </row>
    <row r="156" spans="3:13" ht="12.75">
      <c r="C156" s="55"/>
      <c r="K156" s="59" t="s">
        <v>5</v>
      </c>
      <c r="M156" s="59" t="s">
        <v>136</v>
      </c>
    </row>
    <row r="157" spans="2:13" ht="12.75">
      <c r="B157" s="55"/>
      <c r="C157" s="51"/>
      <c r="K157" s="81" t="s">
        <v>7</v>
      </c>
      <c r="M157" s="59" t="s">
        <v>253</v>
      </c>
    </row>
    <row r="158" spans="2:13" ht="15">
      <c r="B158" s="55"/>
      <c r="C158" s="51"/>
      <c r="K158" s="82" t="s">
        <v>364</v>
      </c>
      <c r="M158" s="83" t="str">
        <f>K158</f>
        <v>31  March 2009</v>
      </c>
    </row>
    <row r="159" spans="2:13" ht="12.75">
      <c r="B159" s="55"/>
      <c r="C159" s="51"/>
      <c r="K159" s="59" t="s">
        <v>8</v>
      </c>
      <c r="M159" s="59" t="s">
        <v>8</v>
      </c>
    </row>
    <row r="160" spans="2:13" ht="12.75">
      <c r="B160" s="55"/>
      <c r="C160" s="51"/>
      <c r="K160" s="59"/>
      <c r="M160" s="59"/>
    </row>
    <row r="161" spans="2:15" ht="12.75">
      <c r="B161" s="55"/>
      <c r="C161" s="51" t="s">
        <v>183</v>
      </c>
      <c r="K161" s="66">
        <v>276</v>
      </c>
      <c r="M161" s="66">
        <v>3500</v>
      </c>
      <c r="N161" s="66"/>
      <c r="O161" s="66"/>
    </row>
    <row r="162" spans="2:15" ht="12.75">
      <c r="B162" s="55"/>
      <c r="C162" s="51" t="s">
        <v>184</v>
      </c>
      <c r="K162" s="13">
        <v>0</v>
      </c>
      <c r="M162" s="66">
        <v>307</v>
      </c>
      <c r="N162" s="66"/>
      <c r="O162" s="13"/>
    </row>
    <row r="163" spans="2:15" ht="12.75">
      <c r="B163" s="55"/>
      <c r="C163" s="51" t="s">
        <v>233</v>
      </c>
      <c r="K163" s="13">
        <v>0</v>
      </c>
      <c r="M163" s="66">
        <v>488</v>
      </c>
      <c r="N163" s="66"/>
      <c r="O163" s="13"/>
    </row>
    <row r="164" spans="2:15" ht="12.75">
      <c r="B164" s="55"/>
      <c r="O164" s="13"/>
    </row>
    <row r="165" spans="1:15" ht="12.75">
      <c r="A165" s="5"/>
      <c r="C165" s="51"/>
      <c r="K165" s="86"/>
      <c r="L165" s="13"/>
      <c r="M165" s="13"/>
      <c r="O165" s="13"/>
    </row>
    <row r="166" spans="1:11" ht="15" customHeight="1">
      <c r="A166" s="76"/>
      <c r="B166" s="5" t="s">
        <v>185</v>
      </c>
      <c r="C166" s="5" t="s">
        <v>365</v>
      </c>
      <c r="E166" s="79"/>
      <c r="F166" s="79"/>
      <c r="G166" s="79"/>
      <c r="H166" s="79"/>
      <c r="I166" s="79"/>
      <c r="J166" s="79"/>
      <c r="K166" s="87"/>
    </row>
    <row r="167" spans="1:15" ht="15" customHeight="1">
      <c r="A167" s="76"/>
      <c r="B167" s="74"/>
      <c r="C167" s="74"/>
      <c r="E167" s="79"/>
      <c r="F167" s="79"/>
      <c r="G167" s="79"/>
      <c r="H167" s="79"/>
      <c r="I167" s="79"/>
      <c r="J167" s="79"/>
      <c r="K167" s="87"/>
      <c r="L167" s="13"/>
      <c r="M167" s="88" t="s">
        <v>8</v>
      </c>
      <c r="O167" s="79"/>
    </row>
    <row r="168" spans="1:15" ht="15" customHeight="1">
      <c r="A168" s="76"/>
      <c r="B168" s="74"/>
      <c r="C168" s="74"/>
      <c r="E168" s="79"/>
      <c r="F168" s="79"/>
      <c r="G168" s="79"/>
      <c r="H168" s="79"/>
      <c r="I168" s="79"/>
      <c r="J168" s="79"/>
      <c r="K168" s="87"/>
      <c r="L168" s="13"/>
      <c r="M168" s="88"/>
      <c r="O168" s="79"/>
    </row>
    <row r="169" spans="1:15" ht="15" customHeight="1" thickBot="1">
      <c r="A169" s="76"/>
      <c r="B169" s="74"/>
      <c r="C169" s="74" t="s">
        <v>186</v>
      </c>
      <c r="E169" s="79"/>
      <c r="F169" s="79"/>
      <c r="G169" s="79"/>
      <c r="H169" s="79"/>
      <c r="I169" s="79"/>
      <c r="J169" s="79"/>
      <c r="K169" s="87"/>
      <c r="L169" s="13"/>
      <c r="M169" s="90">
        <v>158792</v>
      </c>
      <c r="O169" s="79"/>
    </row>
    <row r="170" spans="1:15" ht="15" customHeight="1">
      <c r="A170" s="76"/>
      <c r="B170" s="74"/>
      <c r="C170" s="74"/>
      <c r="E170" s="79"/>
      <c r="F170" s="79"/>
      <c r="G170" s="79"/>
      <c r="H170" s="79"/>
      <c r="I170" s="79"/>
      <c r="J170" s="79"/>
      <c r="K170" s="87"/>
      <c r="L170" s="13"/>
      <c r="M170" s="79"/>
      <c r="O170" s="79"/>
    </row>
    <row r="171" spans="1:15" ht="15" customHeight="1">
      <c r="A171" s="76"/>
      <c r="B171" s="74"/>
      <c r="C171" s="74" t="s">
        <v>340</v>
      </c>
      <c r="E171" s="79"/>
      <c r="F171" s="79"/>
      <c r="G171" s="79"/>
      <c r="H171" s="79"/>
      <c r="I171" s="79"/>
      <c r="J171" s="79"/>
      <c r="K171" s="87"/>
      <c r="O171" s="79"/>
    </row>
    <row r="172" spans="1:15" ht="15" customHeight="1">
      <c r="A172" s="76"/>
      <c r="B172" s="74"/>
      <c r="C172" s="74"/>
      <c r="D172" s="5" t="s">
        <v>338</v>
      </c>
      <c r="E172" s="79"/>
      <c r="F172" s="79"/>
      <c r="G172" s="79"/>
      <c r="H172" s="79"/>
      <c r="I172" s="79"/>
      <c r="J172" s="79"/>
      <c r="K172" s="87"/>
      <c r="M172" s="79">
        <v>58969</v>
      </c>
      <c r="O172" s="79"/>
    </row>
    <row r="173" spans="1:15" ht="15" customHeight="1">
      <c r="A173" s="76"/>
      <c r="B173" s="74"/>
      <c r="C173" s="74"/>
      <c r="D173" s="5" t="s">
        <v>343</v>
      </c>
      <c r="E173" s="79"/>
      <c r="F173" s="79"/>
      <c r="G173" s="79"/>
      <c r="H173" s="79"/>
      <c r="I173" s="79"/>
      <c r="J173" s="79"/>
      <c r="K173" s="87"/>
      <c r="M173" s="79">
        <v>276</v>
      </c>
      <c r="O173" s="79"/>
    </row>
    <row r="174" spans="1:15" ht="15" customHeight="1">
      <c r="A174" s="76"/>
      <c r="B174" s="74"/>
      <c r="C174" s="74"/>
      <c r="D174" s="5" t="s">
        <v>344</v>
      </c>
      <c r="E174" s="79"/>
      <c r="F174" s="79"/>
      <c r="G174" s="79"/>
      <c r="H174" s="79"/>
      <c r="I174" s="79"/>
      <c r="J174" s="79"/>
      <c r="K174" s="87"/>
      <c r="M174" s="2">
        <v>-2932</v>
      </c>
      <c r="O174" s="79"/>
    </row>
    <row r="175" spans="1:15" ht="15" customHeight="1" thickBot="1">
      <c r="A175" s="76"/>
      <c r="B175" s="74"/>
      <c r="C175" s="74"/>
      <c r="D175" s="5" t="s">
        <v>339</v>
      </c>
      <c r="E175" s="79"/>
      <c r="F175" s="79"/>
      <c r="G175" s="79"/>
      <c r="H175" s="79"/>
      <c r="I175" s="79"/>
      <c r="J175" s="79"/>
      <c r="K175" s="87"/>
      <c r="M175" s="190">
        <f>SUM(M172:M174)</f>
        <v>56313</v>
      </c>
      <c r="O175" s="79"/>
    </row>
    <row r="176" spans="1:15" ht="15" customHeight="1">
      <c r="A176" s="76"/>
      <c r="B176" s="74"/>
      <c r="C176" s="74"/>
      <c r="E176" s="79"/>
      <c r="F176" s="79"/>
      <c r="G176" s="79"/>
      <c r="H176" s="79"/>
      <c r="I176" s="79"/>
      <c r="J176" s="79"/>
      <c r="K176" s="87"/>
      <c r="O176" s="79"/>
    </row>
    <row r="177" spans="1:15" ht="15" customHeight="1" thickBot="1">
      <c r="A177" s="76"/>
      <c r="B177" s="79"/>
      <c r="C177" s="75" t="s">
        <v>187</v>
      </c>
      <c r="D177" s="79"/>
      <c r="E177" s="79"/>
      <c r="F177" s="79"/>
      <c r="G177" s="79"/>
      <c r="H177" s="79"/>
      <c r="I177" s="79"/>
      <c r="J177" s="79"/>
      <c r="K177" s="79"/>
      <c r="M177" s="90">
        <f>'[3]Consol BS'!S92</f>
        <v>56312.770000000004</v>
      </c>
      <c r="O177" s="79"/>
    </row>
    <row r="178" spans="1:15" ht="15" customHeight="1">
      <c r="A178" s="76"/>
      <c r="B178" s="79"/>
      <c r="C178" s="75"/>
      <c r="D178" s="79"/>
      <c r="E178" s="79"/>
      <c r="F178" s="79"/>
      <c r="G178" s="79"/>
      <c r="H178" s="79"/>
      <c r="I178" s="79"/>
      <c r="J178" s="79"/>
      <c r="K178" s="79"/>
      <c r="M178" s="79"/>
      <c r="N178" s="79"/>
      <c r="O178" s="79"/>
    </row>
    <row r="179" spans="1:15" ht="15" customHeight="1">
      <c r="A179" s="76"/>
      <c r="B179" s="79"/>
      <c r="C179" s="75"/>
      <c r="D179" s="79"/>
      <c r="E179" s="79"/>
      <c r="F179" s="79"/>
      <c r="G179" s="79"/>
      <c r="H179" s="79"/>
      <c r="I179" s="79"/>
      <c r="J179" s="79"/>
      <c r="K179" s="79"/>
      <c r="M179" s="79"/>
      <c r="N179" s="79"/>
      <c r="O179" s="79"/>
    </row>
    <row r="180" spans="1:15" ht="15" customHeight="1">
      <c r="A180" s="91" t="s">
        <v>188</v>
      </c>
      <c r="B180" s="92" t="s">
        <v>189</v>
      </c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</row>
    <row r="181" spans="1:15" ht="9.75" customHeight="1">
      <c r="A181" s="91"/>
      <c r="C181" s="79"/>
      <c r="D181" s="79"/>
      <c r="E181" s="79"/>
      <c r="F181" s="79"/>
      <c r="G181" s="79"/>
      <c r="H181" s="79"/>
      <c r="I181" s="79"/>
      <c r="J181" s="69"/>
      <c r="K181" s="79"/>
      <c r="L181" s="69"/>
      <c r="M181" s="79"/>
      <c r="N181" s="79"/>
      <c r="O181" s="79"/>
    </row>
    <row r="182" spans="1:12" s="79" customFormat="1" ht="15" customHeight="1">
      <c r="A182" s="91"/>
      <c r="B182" s="92" t="s">
        <v>182</v>
      </c>
      <c r="C182" s="92" t="s">
        <v>190</v>
      </c>
      <c r="D182" s="92"/>
      <c r="J182" s="69"/>
      <c r="L182" s="69"/>
    </row>
    <row r="183" spans="1:10" s="79" customFormat="1" ht="15" customHeight="1">
      <c r="A183" s="91"/>
      <c r="C183" s="79" t="s">
        <v>236</v>
      </c>
      <c r="E183" s="69"/>
      <c r="F183" s="69"/>
      <c r="G183" s="69"/>
      <c r="H183" s="69"/>
      <c r="J183" s="69"/>
    </row>
    <row r="184" spans="1:10" s="79" customFormat="1" ht="15" customHeight="1">
      <c r="A184" s="91"/>
      <c r="D184" s="75"/>
      <c r="E184" s="69"/>
      <c r="F184" s="69"/>
      <c r="G184" s="69"/>
      <c r="H184" s="69"/>
      <c r="J184" s="69"/>
    </row>
    <row r="185" spans="2:15" ht="12.75">
      <c r="B185" s="92" t="s">
        <v>185</v>
      </c>
      <c r="C185" s="92" t="s">
        <v>301</v>
      </c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</row>
    <row r="186" spans="2:15" ht="12.75">
      <c r="B186" s="79"/>
      <c r="C186" s="79" t="s">
        <v>302</v>
      </c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</row>
    <row r="187" spans="2:15" ht="12.75">
      <c r="B187" s="178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</row>
    <row r="188" spans="2:14" ht="12.75">
      <c r="B188" s="79"/>
      <c r="C188" s="79"/>
      <c r="D188" s="79"/>
      <c r="E188" s="79"/>
      <c r="F188" s="79"/>
      <c r="G188" s="79"/>
      <c r="H188" s="79"/>
      <c r="I188" s="79"/>
      <c r="K188" s="179" t="s">
        <v>303</v>
      </c>
      <c r="M188" s="179" t="s">
        <v>304</v>
      </c>
      <c r="N188" s="179" t="s">
        <v>305</v>
      </c>
    </row>
    <row r="189" spans="2:14" ht="12.75">
      <c r="B189" s="79"/>
      <c r="C189" s="79"/>
      <c r="D189" s="79"/>
      <c r="E189" s="79"/>
      <c r="F189" s="79"/>
      <c r="G189" s="79"/>
      <c r="H189" s="79"/>
      <c r="I189" s="79"/>
      <c r="K189" s="179" t="s">
        <v>306</v>
      </c>
      <c r="M189" s="180" t="s">
        <v>306</v>
      </c>
      <c r="N189" s="179" t="s">
        <v>307</v>
      </c>
    </row>
    <row r="190" spans="2:14" ht="12.75">
      <c r="B190" s="178"/>
      <c r="C190" s="79" t="s">
        <v>308</v>
      </c>
      <c r="D190" s="79"/>
      <c r="E190" s="79"/>
      <c r="F190" s="79"/>
      <c r="G190" s="79"/>
      <c r="H190" s="79"/>
      <c r="I190" s="79"/>
      <c r="K190" s="179" t="s">
        <v>8</v>
      </c>
      <c r="M190" s="181" t="s">
        <v>8</v>
      </c>
      <c r="N190" s="179" t="s">
        <v>8</v>
      </c>
    </row>
    <row r="191" spans="2:14" ht="12.75">
      <c r="B191" s="79"/>
      <c r="C191" s="79"/>
      <c r="D191" s="79"/>
      <c r="E191" s="79"/>
      <c r="F191" s="79"/>
      <c r="G191" s="79"/>
      <c r="H191" s="79"/>
      <c r="I191" s="79"/>
      <c r="K191" s="79"/>
      <c r="M191" s="79"/>
      <c r="N191" s="79"/>
    </row>
    <row r="192" spans="2:14" ht="12.75">
      <c r="B192" s="178"/>
      <c r="C192" s="182" t="s">
        <v>309</v>
      </c>
      <c r="D192" s="79"/>
      <c r="E192" s="79"/>
      <c r="F192" s="79"/>
      <c r="G192" s="79"/>
      <c r="H192" s="79"/>
      <c r="I192" s="79"/>
      <c r="K192" s="79"/>
      <c r="M192" s="183"/>
      <c r="N192" s="79"/>
    </row>
    <row r="193" spans="2:14" ht="12.75">
      <c r="B193" s="68"/>
      <c r="C193" s="79" t="s">
        <v>310</v>
      </c>
      <c r="E193" s="184"/>
      <c r="F193" s="184"/>
      <c r="G193" s="184"/>
      <c r="H193" s="184"/>
      <c r="I193" s="79"/>
      <c r="K193" s="93">
        <v>13018</v>
      </c>
      <c r="M193" s="94">
        <v>13018</v>
      </c>
      <c r="N193" s="13">
        <f>+K193-M193</f>
        <v>0</v>
      </c>
    </row>
    <row r="194" spans="2:14" ht="12.75">
      <c r="B194" s="79"/>
      <c r="C194" s="79" t="s">
        <v>311</v>
      </c>
      <c r="D194" s="184"/>
      <c r="E194" s="184"/>
      <c r="F194" s="184"/>
      <c r="G194" s="184"/>
      <c r="H194" s="79"/>
      <c r="I194" s="79"/>
      <c r="K194" s="13">
        <v>48384</v>
      </c>
      <c r="M194" s="45">
        <v>48384</v>
      </c>
      <c r="N194" s="13">
        <f>+K194-M194</f>
        <v>0</v>
      </c>
    </row>
    <row r="195" spans="2:14" ht="12.75">
      <c r="B195" s="69"/>
      <c r="C195" s="79" t="s">
        <v>312</v>
      </c>
      <c r="D195" s="79"/>
      <c r="E195" s="79"/>
      <c r="F195" s="185"/>
      <c r="G195" s="185"/>
      <c r="H195" s="185"/>
      <c r="I195" s="79"/>
      <c r="K195" s="93">
        <v>38893</v>
      </c>
      <c r="M195" s="13">
        <v>38893</v>
      </c>
      <c r="N195" s="13">
        <f>+K195-M195</f>
        <v>0</v>
      </c>
    </row>
    <row r="196" spans="2:14" ht="12.75">
      <c r="B196" s="79"/>
      <c r="C196" s="75" t="s">
        <v>313</v>
      </c>
      <c r="D196" s="79"/>
      <c r="E196" s="79"/>
      <c r="F196" s="79"/>
      <c r="G196" s="79"/>
      <c r="H196" s="79"/>
      <c r="I196" s="79"/>
      <c r="K196" s="93">
        <v>1381</v>
      </c>
      <c r="M196" s="13">
        <v>1381</v>
      </c>
      <c r="N196" s="13">
        <f>+K196-M196</f>
        <v>0</v>
      </c>
    </row>
    <row r="197" spans="2:14" ht="13.5" thickBot="1">
      <c r="B197" s="69"/>
      <c r="C197" s="79"/>
      <c r="D197" s="75"/>
      <c r="E197" s="79"/>
      <c r="F197" s="185"/>
      <c r="G197" s="185"/>
      <c r="H197" s="185"/>
      <c r="I197" s="79"/>
      <c r="K197" s="186">
        <f>SUM(K193:K196)</f>
        <v>101676</v>
      </c>
      <c r="M197" s="25">
        <f>SUM(M193:M196)</f>
        <v>101676</v>
      </c>
      <c r="N197" s="46">
        <f>SUM(N193:N196)</f>
        <v>0</v>
      </c>
    </row>
    <row r="198" spans="2:14" ht="12.75">
      <c r="B198" s="69"/>
      <c r="C198" s="182" t="s">
        <v>314</v>
      </c>
      <c r="D198" s="79"/>
      <c r="E198" s="79"/>
      <c r="F198" s="185"/>
      <c r="G198" s="185"/>
      <c r="H198" s="185"/>
      <c r="I198" s="79"/>
      <c r="K198" s="179"/>
      <c r="M198" s="185"/>
      <c r="N198" s="79"/>
    </row>
    <row r="199" spans="2:15" ht="12.75">
      <c r="B199" s="69"/>
      <c r="C199" s="79" t="s">
        <v>315</v>
      </c>
      <c r="D199" s="187"/>
      <c r="E199" s="187"/>
      <c r="F199" s="188"/>
      <c r="G199" s="188"/>
      <c r="H199" s="188"/>
      <c r="I199" s="79"/>
      <c r="K199" s="93">
        <f>5355+21600+5416</f>
        <v>32371</v>
      </c>
      <c r="M199" s="10">
        <v>32243</v>
      </c>
      <c r="N199" s="13">
        <v>0</v>
      </c>
      <c r="O199" s="5" t="s">
        <v>316</v>
      </c>
    </row>
    <row r="200" spans="2:15" ht="12.75">
      <c r="B200" s="79"/>
      <c r="C200" s="79" t="s">
        <v>317</v>
      </c>
      <c r="D200" s="79"/>
      <c r="E200" s="79"/>
      <c r="F200" s="79"/>
      <c r="G200" s="79"/>
      <c r="H200" s="79"/>
      <c r="I200" s="79"/>
      <c r="K200" s="93">
        <v>8294</v>
      </c>
      <c r="M200" s="13">
        <v>7063</v>
      </c>
      <c r="N200" s="13">
        <v>0</v>
      </c>
      <c r="O200" s="5" t="s">
        <v>316</v>
      </c>
    </row>
    <row r="201" spans="2:15" ht="12.75">
      <c r="B201" s="178"/>
      <c r="C201" s="79" t="s">
        <v>318</v>
      </c>
      <c r="D201" s="79"/>
      <c r="E201" s="79"/>
      <c r="F201" s="79"/>
      <c r="G201" s="79"/>
      <c r="H201" s="79"/>
      <c r="I201" s="79"/>
      <c r="K201" s="93">
        <v>2267</v>
      </c>
      <c r="M201" s="13">
        <v>0</v>
      </c>
      <c r="N201" s="13">
        <f>+K201-M201</f>
        <v>2267</v>
      </c>
      <c r="O201" s="189" t="s">
        <v>319</v>
      </c>
    </row>
    <row r="202" spans="2:15" ht="12.75">
      <c r="B202" s="178"/>
      <c r="C202" s="79" t="s">
        <v>320</v>
      </c>
      <c r="D202" s="79"/>
      <c r="E202" s="79"/>
      <c r="F202" s="79"/>
      <c r="G202" s="79"/>
      <c r="H202" s="79"/>
      <c r="I202" s="79"/>
      <c r="K202" s="93">
        <v>3497</v>
      </c>
      <c r="M202" s="13">
        <v>3124</v>
      </c>
      <c r="N202" s="13">
        <v>0</v>
      </c>
      <c r="O202" s="5" t="s">
        <v>316</v>
      </c>
    </row>
    <row r="203" spans="2:15" ht="12.75">
      <c r="B203" s="178"/>
      <c r="C203" s="79" t="s">
        <v>321</v>
      </c>
      <c r="D203" s="79"/>
      <c r="E203" s="79"/>
      <c r="F203" s="79"/>
      <c r="G203" s="79"/>
      <c r="H203" s="79"/>
      <c r="I203" s="79"/>
      <c r="K203" s="93">
        <v>766</v>
      </c>
      <c r="M203" s="13">
        <v>0</v>
      </c>
      <c r="N203" s="13">
        <v>0</v>
      </c>
      <c r="O203" s="5" t="s">
        <v>316</v>
      </c>
    </row>
    <row r="204" spans="2:14" ht="12.75">
      <c r="B204" s="79"/>
      <c r="C204" s="79" t="s">
        <v>322</v>
      </c>
      <c r="D204" s="184"/>
      <c r="E204" s="184"/>
      <c r="F204" s="184"/>
      <c r="G204" s="184"/>
      <c r="H204" s="184"/>
      <c r="I204" s="79"/>
      <c r="K204" s="93">
        <v>5000</v>
      </c>
      <c r="M204" s="13">
        <v>5000</v>
      </c>
      <c r="N204" s="13">
        <f>+K204-M204</f>
        <v>0</v>
      </c>
    </row>
    <row r="205" spans="2:14" ht="12.75">
      <c r="B205" s="178"/>
      <c r="C205" s="79" t="s">
        <v>323</v>
      </c>
      <c r="D205" s="79"/>
      <c r="E205" s="79"/>
      <c r="F205" s="79"/>
      <c r="G205" s="79"/>
      <c r="H205" s="79"/>
      <c r="I205" s="79"/>
      <c r="K205" s="93">
        <v>4000</v>
      </c>
      <c r="M205" s="13">
        <v>4000</v>
      </c>
      <c r="N205" s="13">
        <f>+K205-M205</f>
        <v>0</v>
      </c>
    </row>
    <row r="206" spans="2:14" ht="12.75">
      <c r="B206" s="178"/>
      <c r="C206" s="79" t="s">
        <v>313</v>
      </c>
      <c r="D206" s="79"/>
      <c r="E206" s="79"/>
      <c r="F206" s="79"/>
      <c r="G206" s="79"/>
      <c r="H206" s="79"/>
      <c r="I206" s="79"/>
      <c r="K206" s="93">
        <v>18805</v>
      </c>
      <c r="M206" s="13">
        <v>18805</v>
      </c>
      <c r="N206" s="13">
        <f>+K206-M206</f>
        <v>0</v>
      </c>
    </row>
    <row r="207" spans="2:14" ht="13.5" thickBot="1">
      <c r="B207" s="178"/>
      <c r="C207" s="79"/>
      <c r="D207" s="75"/>
      <c r="E207" s="79"/>
      <c r="F207" s="79"/>
      <c r="G207" s="79"/>
      <c r="H207" s="79"/>
      <c r="I207" s="79"/>
      <c r="K207" s="186">
        <f>SUM(K199:K206)</f>
        <v>75000</v>
      </c>
      <c r="M207" s="186">
        <f>SUM(M199:M206)</f>
        <v>70235</v>
      </c>
      <c r="N207" s="46">
        <f>SUM(N199:N206)</f>
        <v>2267</v>
      </c>
    </row>
    <row r="208" spans="2:15" ht="12.75">
      <c r="B208" s="79"/>
      <c r="C208" s="79"/>
      <c r="D208" s="75"/>
      <c r="E208" s="79"/>
      <c r="F208" s="79"/>
      <c r="G208" s="79"/>
      <c r="H208" s="79"/>
      <c r="I208" s="79"/>
      <c r="J208" s="93"/>
      <c r="K208" s="13"/>
      <c r="L208" s="93"/>
      <c r="M208" s="13"/>
      <c r="N208" s="13"/>
      <c r="O208" s="13"/>
    </row>
    <row r="209" spans="2:15" ht="12.75">
      <c r="B209" s="79"/>
      <c r="C209" s="79" t="s">
        <v>324</v>
      </c>
      <c r="D209" s="75"/>
      <c r="E209" s="79"/>
      <c r="F209" s="79"/>
      <c r="G209" s="79"/>
      <c r="H209" s="79"/>
      <c r="I209" s="79"/>
      <c r="J209" s="93"/>
      <c r="K209" s="13"/>
      <c r="L209" s="93"/>
      <c r="M209" s="13"/>
      <c r="N209" s="13"/>
      <c r="O209" s="13"/>
    </row>
    <row r="210" spans="2:15" ht="12.75">
      <c r="B210" s="79"/>
      <c r="C210" s="79" t="s">
        <v>316</v>
      </c>
      <c r="D210" s="75" t="s">
        <v>325</v>
      </c>
      <c r="E210" s="79"/>
      <c r="F210" s="79"/>
      <c r="G210" s="79"/>
      <c r="H210" s="79"/>
      <c r="I210" s="79"/>
      <c r="J210" s="93"/>
      <c r="K210" s="13"/>
      <c r="L210" s="93"/>
      <c r="M210" s="13"/>
      <c r="N210" s="13"/>
      <c r="O210" s="13"/>
    </row>
    <row r="211" spans="2:15" ht="12.75">
      <c r="B211" s="79"/>
      <c r="C211" s="189" t="s">
        <v>319</v>
      </c>
      <c r="D211" s="75" t="s">
        <v>326</v>
      </c>
      <c r="E211" s="79"/>
      <c r="F211" s="79"/>
      <c r="G211" s="79"/>
      <c r="H211" s="79"/>
      <c r="I211" s="79"/>
      <c r="J211" s="93"/>
      <c r="K211" s="13"/>
      <c r="L211" s="93"/>
      <c r="M211" s="13"/>
      <c r="N211" s="13"/>
      <c r="O211" s="13"/>
    </row>
    <row r="212" spans="2:15" ht="12.75">
      <c r="B212" s="79"/>
      <c r="C212" s="189"/>
      <c r="D212" s="75"/>
      <c r="E212" s="79"/>
      <c r="F212" s="79"/>
      <c r="G212" s="79"/>
      <c r="H212" s="79"/>
      <c r="I212" s="79"/>
      <c r="J212" s="93"/>
      <c r="K212" s="13"/>
      <c r="L212" s="93"/>
      <c r="M212" s="13"/>
      <c r="N212" s="13"/>
      <c r="O212" s="13"/>
    </row>
    <row r="213" spans="2:15" ht="12.75">
      <c r="B213" s="79"/>
      <c r="C213" s="79"/>
      <c r="D213" s="75"/>
      <c r="E213" s="79"/>
      <c r="F213" s="79"/>
      <c r="G213" s="79"/>
      <c r="H213" s="79"/>
      <c r="I213" s="79"/>
      <c r="J213" s="93"/>
      <c r="K213" s="13"/>
      <c r="L213" s="93"/>
      <c r="M213" s="13"/>
      <c r="N213" s="13"/>
      <c r="O213" s="13"/>
    </row>
    <row r="214" spans="1:12" ht="12.75">
      <c r="A214" s="1" t="s">
        <v>191</v>
      </c>
      <c r="B214" s="95" t="s">
        <v>192</v>
      </c>
      <c r="L214" s="89"/>
    </row>
    <row r="215" spans="1:2" ht="12.75">
      <c r="A215" s="14"/>
      <c r="B215" s="14" t="s">
        <v>366</v>
      </c>
    </row>
    <row r="216" spans="1:13" ht="12.75">
      <c r="A216" s="14"/>
      <c r="B216" s="68"/>
      <c r="M216" s="86" t="s">
        <v>8</v>
      </c>
    </row>
    <row r="217" spans="2:13" ht="12.75">
      <c r="B217" s="54" t="s">
        <v>193</v>
      </c>
      <c r="M217" s="47"/>
    </row>
    <row r="218" spans="2:13" ht="13.5" thickBot="1">
      <c r="B218" s="54" t="s">
        <v>194</v>
      </c>
      <c r="M218" s="135">
        <v>18487</v>
      </c>
    </row>
    <row r="219" spans="10:13" ht="13.5" thickTop="1">
      <c r="J219" s="52"/>
      <c r="M219" s="94"/>
    </row>
    <row r="220" spans="2:13" ht="12.75">
      <c r="B220" s="55" t="s">
        <v>195</v>
      </c>
      <c r="F220" s="97"/>
      <c r="G220" s="97"/>
      <c r="H220" s="97"/>
      <c r="J220" s="52"/>
      <c r="M220" s="98"/>
    </row>
    <row r="221" spans="2:15" ht="13.5" thickBot="1">
      <c r="B221" s="55" t="s">
        <v>194</v>
      </c>
      <c r="F221" s="97"/>
      <c r="G221" s="97"/>
      <c r="H221" s="97"/>
      <c r="J221" s="52"/>
      <c r="M221" s="99">
        <v>303617</v>
      </c>
      <c r="O221" s="43"/>
    </row>
    <row r="222" spans="2:12" ht="13.5" thickTop="1">
      <c r="B222" s="55"/>
      <c r="F222" s="97"/>
      <c r="G222" s="97"/>
      <c r="H222" s="97"/>
      <c r="J222" s="100"/>
      <c r="L222" s="2"/>
    </row>
    <row r="223" spans="2:12" ht="12.75">
      <c r="B223" s="55"/>
      <c r="F223" s="97"/>
      <c r="G223" s="97"/>
      <c r="H223" s="97"/>
      <c r="L223" s="97"/>
    </row>
    <row r="224" spans="2:12" ht="12.75">
      <c r="B224" s="55"/>
      <c r="F224" s="97"/>
      <c r="G224" s="97"/>
      <c r="H224" s="97"/>
      <c r="L224" s="97"/>
    </row>
    <row r="225" spans="1:12" ht="12.75">
      <c r="A225" s="1" t="s">
        <v>196</v>
      </c>
      <c r="B225" s="70" t="s">
        <v>197</v>
      </c>
      <c r="J225" s="100"/>
      <c r="L225" s="56"/>
    </row>
    <row r="226" spans="1:2" ht="12.75">
      <c r="A226" s="14"/>
      <c r="B226" s="14" t="s">
        <v>198</v>
      </c>
    </row>
    <row r="227" spans="1:12" ht="12.75">
      <c r="A227" s="14"/>
      <c r="B227" s="14"/>
      <c r="L227" s="53"/>
    </row>
    <row r="228" spans="1:2" ht="12.75">
      <c r="A228" s="14"/>
      <c r="B228" s="14"/>
    </row>
    <row r="229" spans="1:12" ht="12.75">
      <c r="A229" s="1" t="s">
        <v>199</v>
      </c>
      <c r="B229" s="95" t="s">
        <v>200</v>
      </c>
      <c r="L229" s="84"/>
    </row>
    <row r="230" spans="1:2" ht="12.75">
      <c r="A230" s="14"/>
      <c r="B230" s="14" t="s">
        <v>201</v>
      </c>
    </row>
    <row r="231" spans="1:2" ht="12.75">
      <c r="A231" s="14"/>
      <c r="B231" s="14"/>
    </row>
    <row r="232" ht="12.75">
      <c r="B232" s="55"/>
    </row>
    <row r="233" spans="1:2" ht="12.75">
      <c r="A233" s="50" t="s">
        <v>202</v>
      </c>
      <c r="B233" s="4" t="s">
        <v>203</v>
      </c>
    </row>
    <row r="234" ht="12.75">
      <c r="B234" s="54" t="s">
        <v>367</v>
      </c>
    </row>
    <row r="235" ht="12.75">
      <c r="B235" s="55"/>
    </row>
    <row r="236" ht="12.75">
      <c r="B236" s="55"/>
    </row>
    <row r="237" spans="1:2" ht="12.75">
      <c r="A237" s="50" t="s">
        <v>204</v>
      </c>
      <c r="B237" s="4" t="s">
        <v>205</v>
      </c>
    </row>
    <row r="238" ht="12.75">
      <c r="A238" s="1"/>
    </row>
    <row r="239" spans="1:3" ht="12.75">
      <c r="A239" s="50"/>
      <c r="B239" s="4" t="s">
        <v>16</v>
      </c>
      <c r="C239" s="4" t="s">
        <v>206</v>
      </c>
    </row>
    <row r="240" spans="1:3" ht="12.75">
      <c r="A240" s="50"/>
      <c r="C240" s="5" t="s">
        <v>288</v>
      </c>
    </row>
    <row r="241" spans="1:3" ht="12.75">
      <c r="A241" s="50"/>
      <c r="C241" s="5" t="s">
        <v>289</v>
      </c>
    </row>
    <row r="242" ht="13.5" customHeight="1">
      <c r="A242" s="50"/>
    </row>
    <row r="243" spans="2:14" ht="12.75">
      <c r="B243" s="4"/>
      <c r="J243" s="59" t="s">
        <v>5</v>
      </c>
      <c r="K243" s="59" t="s">
        <v>225</v>
      </c>
      <c r="M243" s="59" t="s">
        <v>136</v>
      </c>
      <c r="N243" s="5" t="s">
        <v>137</v>
      </c>
    </row>
    <row r="244" spans="2:14" ht="15" customHeight="1">
      <c r="B244" s="4"/>
      <c r="J244" s="81" t="s">
        <v>7</v>
      </c>
      <c r="K244" s="81" t="s">
        <v>7</v>
      </c>
      <c r="M244" s="59" t="s">
        <v>253</v>
      </c>
      <c r="N244" s="59" t="s">
        <v>253</v>
      </c>
    </row>
    <row r="245" spans="2:14" ht="15">
      <c r="B245" s="4"/>
      <c r="J245" s="134" t="s">
        <v>363</v>
      </c>
      <c r="K245" s="134" t="s">
        <v>368</v>
      </c>
      <c r="M245" s="83" t="str">
        <f>J245</f>
        <v>31 March 2009</v>
      </c>
      <c r="N245" s="83" t="str">
        <f>K245</f>
        <v>31 March 2008</v>
      </c>
    </row>
    <row r="246" spans="2:14" ht="12.75">
      <c r="B246" s="4"/>
      <c r="J246" s="102"/>
      <c r="K246" s="106"/>
      <c r="M246" s="102"/>
      <c r="N246" s="106"/>
    </row>
    <row r="247" spans="2:3" ht="12.75">
      <c r="B247" s="4"/>
      <c r="C247" s="5" t="s">
        <v>290</v>
      </c>
    </row>
    <row r="248" spans="2:14" ht="12.75">
      <c r="B248" s="4"/>
      <c r="C248" s="103"/>
      <c r="D248" s="5" t="s">
        <v>291</v>
      </c>
      <c r="J248" s="13">
        <f>PL!F38</f>
        <v>-6529</v>
      </c>
      <c r="K248" s="13">
        <f>PL!H38</f>
        <v>28492</v>
      </c>
      <c r="M248" s="13">
        <f>PL!J38</f>
        <v>-42404</v>
      </c>
      <c r="N248" s="2">
        <f>PL!L38</f>
        <v>50922</v>
      </c>
    </row>
    <row r="249" spans="2:14" ht="12.75">
      <c r="B249" s="55"/>
      <c r="C249" s="5" t="s">
        <v>212</v>
      </c>
      <c r="J249" s="13">
        <v>730364</v>
      </c>
      <c r="K249" s="13">
        <v>730364</v>
      </c>
      <c r="M249" s="13">
        <v>730364</v>
      </c>
      <c r="N249" s="2">
        <v>730364</v>
      </c>
    </row>
    <row r="250" spans="2:4" ht="12.75">
      <c r="B250" s="55"/>
      <c r="D250" s="5" t="s">
        <v>226</v>
      </c>
    </row>
    <row r="251" spans="2:14" ht="13.5" thickBot="1">
      <c r="B251" s="55"/>
      <c r="C251" s="5" t="s">
        <v>341</v>
      </c>
      <c r="J251" s="104">
        <f>+J248/J249*100</f>
        <v>-0.8939378173075343</v>
      </c>
      <c r="K251" s="104">
        <f>+K248/K249*100</f>
        <v>3.9010685083054475</v>
      </c>
      <c r="M251" s="105">
        <f>+M248/M249*100</f>
        <v>-5.8058721404669456</v>
      </c>
      <c r="N251" s="105">
        <f>+N248/N249*100</f>
        <v>6.972139919273129</v>
      </c>
    </row>
    <row r="252" spans="2:12" ht="13.5" thickTop="1">
      <c r="B252" s="55"/>
      <c r="L252" s="89"/>
    </row>
    <row r="253" spans="2:3" ht="12.75">
      <c r="B253" s="4" t="s">
        <v>207</v>
      </c>
      <c r="C253" s="4" t="s">
        <v>208</v>
      </c>
    </row>
    <row r="254" spans="2:3" ht="12.75">
      <c r="B254" s="55"/>
      <c r="C254" s="5" t="s">
        <v>292</v>
      </c>
    </row>
    <row r="255" spans="2:3" ht="12.75">
      <c r="B255" s="55"/>
      <c r="C255" s="5" t="s">
        <v>293</v>
      </c>
    </row>
    <row r="256" spans="2:3" ht="12.75">
      <c r="B256" s="55"/>
      <c r="C256" s="5" t="s">
        <v>294</v>
      </c>
    </row>
    <row r="257" ht="12.75">
      <c r="B257" s="55"/>
    </row>
    <row r="258" spans="2:14" ht="12.75">
      <c r="B258" s="55"/>
      <c r="C258" s="103"/>
      <c r="J258" s="59" t="s">
        <v>5</v>
      </c>
      <c r="K258" s="59" t="s">
        <v>225</v>
      </c>
      <c r="M258" s="59" t="s">
        <v>136</v>
      </c>
      <c r="N258" s="5" t="s">
        <v>137</v>
      </c>
    </row>
    <row r="259" spans="2:14" ht="12.75">
      <c r="B259" s="55"/>
      <c r="C259" s="103"/>
      <c r="J259" s="81" t="s">
        <v>7</v>
      </c>
      <c r="K259" s="81" t="s">
        <v>7</v>
      </c>
      <c r="M259" s="59" t="str">
        <f>M244</f>
        <v>period to date</v>
      </c>
      <c r="N259" s="59" t="str">
        <f>N244</f>
        <v>period to date</v>
      </c>
    </row>
    <row r="260" spans="2:14" ht="15">
      <c r="B260" s="55"/>
      <c r="C260" s="103"/>
      <c r="J260" s="134" t="s">
        <v>363</v>
      </c>
      <c r="K260" s="134" t="s">
        <v>368</v>
      </c>
      <c r="M260" s="83" t="str">
        <f>J260</f>
        <v>31 March 2009</v>
      </c>
      <c r="N260" s="83" t="str">
        <f>N245</f>
        <v>31 March 2008</v>
      </c>
    </row>
    <row r="261" spans="2:14" ht="12.75">
      <c r="B261" s="55"/>
      <c r="C261" s="103"/>
      <c r="J261" s="106" t="s">
        <v>8</v>
      </c>
      <c r="K261" s="106" t="s">
        <v>8</v>
      </c>
      <c r="M261" s="106" t="s">
        <v>8</v>
      </c>
      <c r="N261" s="106" t="s">
        <v>8</v>
      </c>
    </row>
    <row r="262" spans="2:3" ht="12.75">
      <c r="B262" s="55"/>
      <c r="C262" s="103"/>
    </row>
    <row r="263" spans="2:14" ht="12.75">
      <c r="B263" s="55"/>
      <c r="C263" s="5" t="s">
        <v>290</v>
      </c>
      <c r="J263" s="13">
        <f>J248</f>
        <v>-6529</v>
      </c>
      <c r="K263" s="13">
        <f>K248</f>
        <v>28492</v>
      </c>
      <c r="M263" s="13">
        <f>M248</f>
        <v>-42404</v>
      </c>
      <c r="N263" s="13">
        <f>N248</f>
        <v>50922</v>
      </c>
    </row>
    <row r="264" spans="2:13" ht="12.75">
      <c r="B264" s="55"/>
      <c r="D264" s="5" t="s">
        <v>227</v>
      </c>
      <c r="J264" s="13"/>
      <c r="M264" s="13"/>
    </row>
    <row r="265" spans="2:14" ht="12.75">
      <c r="B265" s="55"/>
      <c r="C265" s="13" t="s">
        <v>209</v>
      </c>
      <c r="J265" s="13">
        <v>512</v>
      </c>
      <c r="K265" s="132">
        <v>945</v>
      </c>
      <c r="M265" s="13">
        <v>1537</v>
      </c>
      <c r="N265" s="132">
        <v>1417</v>
      </c>
    </row>
    <row r="266" spans="2:14" ht="12.75">
      <c r="B266" s="55"/>
      <c r="C266" s="13" t="s">
        <v>210</v>
      </c>
      <c r="J266" s="44">
        <v>497</v>
      </c>
      <c r="K266" s="96">
        <v>1116</v>
      </c>
      <c r="M266" s="44">
        <v>1591</v>
      </c>
      <c r="N266" s="96">
        <v>1674</v>
      </c>
    </row>
    <row r="267" spans="2:13" ht="12.75">
      <c r="B267" s="55"/>
      <c r="C267" s="5" t="s">
        <v>295</v>
      </c>
      <c r="J267" s="43"/>
      <c r="M267" s="43"/>
    </row>
    <row r="268" spans="2:14" ht="12.75">
      <c r="B268" s="55"/>
      <c r="D268" s="5" t="s">
        <v>296</v>
      </c>
      <c r="J268" s="44">
        <f>SUM(J263:J266)</f>
        <v>-5520</v>
      </c>
      <c r="K268" s="44">
        <f>SUM(K263:K266)</f>
        <v>30553</v>
      </c>
      <c r="M268" s="44">
        <f>SUM(M263:M266)</f>
        <v>-39276</v>
      </c>
      <c r="N268" s="44">
        <f>SUM(N263:N266)</f>
        <v>54013</v>
      </c>
    </row>
    <row r="269" spans="2:13" ht="12.75">
      <c r="B269" s="55"/>
      <c r="J269" s="13"/>
      <c r="K269" s="13"/>
      <c r="L269" s="13"/>
      <c r="M269" s="13"/>
    </row>
    <row r="270" spans="2:14" ht="15">
      <c r="B270" s="55"/>
      <c r="J270" s="107" t="s">
        <v>211</v>
      </c>
      <c r="K270" s="107" t="s">
        <v>211</v>
      </c>
      <c r="M270" s="107" t="s">
        <v>211</v>
      </c>
      <c r="N270" s="107" t="s">
        <v>211</v>
      </c>
    </row>
    <row r="271" spans="2:14" ht="12.75">
      <c r="B271" s="55"/>
      <c r="C271" s="5" t="s">
        <v>212</v>
      </c>
      <c r="J271" s="108">
        <f>J249</f>
        <v>730364</v>
      </c>
      <c r="K271" s="108">
        <f>K249</f>
        <v>730364</v>
      </c>
      <c r="M271" s="108">
        <f>M249</f>
        <v>730364</v>
      </c>
      <c r="N271" s="108">
        <f>N249</f>
        <v>730364</v>
      </c>
    </row>
    <row r="272" spans="2:3" ht="12.75">
      <c r="B272" s="55"/>
      <c r="C272" s="5" t="s">
        <v>213</v>
      </c>
    </row>
    <row r="273" spans="2:14" ht="12.75">
      <c r="B273" s="55"/>
      <c r="C273" s="103"/>
      <c r="D273" s="5" t="s">
        <v>214</v>
      </c>
      <c r="J273" s="108">
        <v>373089</v>
      </c>
      <c r="K273" s="66">
        <v>373089</v>
      </c>
      <c r="M273" s="108">
        <f>J273</f>
        <v>373089</v>
      </c>
      <c r="N273" s="66">
        <v>373089</v>
      </c>
    </row>
    <row r="274" spans="2:14" ht="12.75">
      <c r="B274" s="55"/>
      <c r="C274" s="103"/>
      <c r="D274" s="5" t="s">
        <v>215</v>
      </c>
      <c r="J274" s="131">
        <f>202114/1.18</f>
        <v>171283.05084745763</v>
      </c>
      <c r="K274" s="96">
        <v>208605</v>
      </c>
      <c r="M274" s="131">
        <f>J274</f>
        <v>171283.05084745763</v>
      </c>
      <c r="N274" s="96">
        <v>208605</v>
      </c>
    </row>
    <row r="275" spans="2:13" ht="12.75">
      <c r="B275" s="55"/>
      <c r="C275" s="5" t="s">
        <v>228</v>
      </c>
      <c r="J275" s="43"/>
      <c r="M275" s="43"/>
    </row>
    <row r="276" spans="2:14" ht="12.75">
      <c r="B276" s="55"/>
      <c r="D276" s="5" t="s">
        <v>229</v>
      </c>
      <c r="J276" s="131">
        <f>SUM(J271:J274)</f>
        <v>1274736.0508474577</v>
      </c>
      <c r="K276" s="131">
        <f>SUM(K271:K274)</f>
        <v>1312058</v>
      </c>
      <c r="M276" s="131">
        <f>SUM(M271:M274)</f>
        <v>1274736.0508474577</v>
      </c>
      <c r="N276" s="131">
        <f>SUM(N271:N274)</f>
        <v>1312058</v>
      </c>
    </row>
    <row r="277" ht="12.75">
      <c r="B277" s="55"/>
    </row>
    <row r="278" spans="1:14" ht="13.5" thickBot="1">
      <c r="A278" s="5"/>
      <c r="C278" s="5" t="s">
        <v>342</v>
      </c>
      <c r="J278" s="109">
        <f>+J268/J276*100</f>
        <v>-0.43303082205373</v>
      </c>
      <c r="K278" s="109">
        <f>+K268/K276*100</f>
        <v>2.3286318135326334</v>
      </c>
      <c r="M278" s="109">
        <f>+M268/M276*100</f>
        <v>-3.081108436047518</v>
      </c>
      <c r="N278" s="109">
        <f>+N268/N276*100</f>
        <v>4.11666252558957</v>
      </c>
    </row>
    <row r="279" spans="1:12" ht="13.5" thickTop="1">
      <c r="A279" s="5"/>
      <c r="L279" s="110"/>
    </row>
    <row r="280" spans="1:12" ht="12.75">
      <c r="A280" s="5"/>
      <c r="C280" s="5" t="s">
        <v>297</v>
      </c>
      <c r="L280" s="110"/>
    </row>
    <row r="281" spans="1:12" ht="12.75">
      <c r="A281" s="5"/>
      <c r="L281" s="110"/>
    </row>
    <row r="282" spans="1:11" ht="12.75">
      <c r="A282" s="5"/>
      <c r="J282" s="177"/>
      <c r="K282" s="43"/>
    </row>
    <row r="283" spans="1:11" ht="12.75">
      <c r="A283" s="50" t="s">
        <v>216</v>
      </c>
      <c r="B283" s="4" t="s">
        <v>217</v>
      </c>
      <c r="J283" s="43"/>
      <c r="K283" s="43"/>
    </row>
    <row r="284" ht="12.75">
      <c r="A284" s="5"/>
    </row>
    <row r="285" spans="1:15" ht="12.75">
      <c r="A285" s="91"/>
      <c r="B285" s="75" t="s">
        <v>298</v>
      </c>
      <c r="C285" s="79"/>
      <c r="D285" s="79"/>
      <c r="E285" s="79"/>
      <c r="F285" s="79"/>
      <c r="G285" s="79"/>
      <c r="H285" s="79"/>
      <c r="I285" s="79"/>
      <c r="J285" s="69"/>
      <c r="K285" s="79"/>
      <c r="L285" s="79"/>
      <c r="M285" s="79"/>
      <c r="N285" s="79"/>
      <c r="O285" s="79"/>
    </row>
    <row r="286" spans="1:15" ht="12.75">
      <c r="A286" s="91"/>
      <c r="B286" s="75" t="s">
        <v>252</v>
      </c>
      <c r="C286" s="79"/>
      <c r="D286" s="69"/>
      <c r="E286" s="79"/>
      <c r="F286" s="79"/>
      <c r="G286" s="79"/>
      <c r="H286" s="79"/>
      <c r="I286" s="79"/>
      <c r="J286" s="111"/>
      <c r="K286" s="79"/>
      <c r="L286" s="111"/>
      <c r="M286" s="79"/>
      <c r="N286" s="79"/>
      <c r="O286" s="79"/>
    </row>
    <row r="287" ht="12.75">
      <c r="A287" s="5"/>
    </row>
    <row r="288" ht="12.75">
      <c r="A288" s="5"/>
    </row>
    <row r="289" ht="12.75">
      <c r="A289" s="5"/>
    </row>
    <row r="290" ht="12.75">
      <c r="A290" s="112" t="s">
        <v>218</v>
      </c>
    </row>
    <row r="291" ht="12.75">
      <c r="A291" s="113" t="s">
        <v>64</v>
      </c>
    </row>
    <row r="292" ht="12.75">
      <c r="A292" s="112"/>
    </row>
    <row r="293" ht="12.75">
      <c r="A293" s="112"/>
    </row>
    <row r="294" ht="12.75">
      <c r="A294" s="112"/>
    </row>
    <row r="295" ht="12.75">
      <c r="A295" s="112" t="s">
        <v>219</v>
      </c>
    </row>
    <row r="296" ht="12.75">
      <c r="A296" s="114" t="s">
        <v>220</v>
      </c>
    </row>
    <row r="297" ht="12.75">
      <c r="A297" s="112"/>
    </row>
    <row r="298" ht="12.75">
      <c r="A298" s="112" t="s">
        <v>221</v>
      </c>
    </row>
    <row r="299" ht="12.75">
      <c r="A299" s="115" t="s">
        <v>379</v>
      </c>
    </row>
    <row r="300" ht="12.75">
      <c r="A300" s="5"/>
    </row>
    <row r="301" ht="12.75">
      <c r="A301" s="5"/>
    </row>
    <row r="302" ht="12.75">
      <c r="A302" s="5"/>
    </row>
  </sheetData>
  <printOptions/>
  <pageMargins left="0.6692913385826772" right="0" top="0.5118110236220472" bottom="0.15748031496062992" header="0.5118110236220472" footer="0.1968503937007874"/>
  <pageSetup blackAndWhite="1" horizontalDpi="600" verticalDpi="600" orientation="portrait" scale="90" r:id="rId1"/>
  <rowBreaks count="5" manualBreakCount="5">
    <brk id="60" max="14" man="1"/>
    <brk id="118" max="14" man="1"/>
    <brk id="179" max="14" man="1"/>
    <brk id="234" max="14" man="1"/>
    <brk id="31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Olympia Industries Berhad</cp:lastModifiedBy>
  <cp:lastPrinted>2009-05-28T08:12:49Z</cp:lastPrinted>
  <dcterms:created xsi:type="dcterms:W3CDTF">1996-10-14T23:33:28Z</dcterms:created>
  <dcterms:modified xsi:type="dcterms:W3CDTF">2009-05-29T09:01:35Z</dcterms:modified>
  <cp:category/>
  <cp:version/>
  <cp:contentType/>
  <cp:contentStatus/>
</cp:coreProperties>
</file>